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F:\Information Section Staff Site\Satelitte and Cable Updates\"/>
    </mc:Choice>
  </mc:AlternateContent>
  <xr:revisionPtr revIDLastSave="0" documentId="13_ncr:1_{FB2BE0D2-885A-48E3-BCC2-63F2F3EC507C}" xr6:coauthVersionLast="47" xr6:coauthVersionMax="47" xr10:uidLastSave="{00000000-0000-0000-0000-000000000000}"/>
  <workbookProtection workbookAlgorithmName="SHA-512" workbookHashValue="+Br0xw3UAKQQJ2dpFPXZAfqzpguaFv30LQUCfcZLoWQRmiiPnjylPjHjrqugVfLHmYYEeO+Hl4MtkUJEpD3c5Q==" workbookSaltValue="JN92hk/3UYeaCVaFGu3PeA==" workbookSpinCount="100000" lockStructure="1"/>
  <bookViews>
    <workbookView xWindow="28680" yWindow="-120" windowWidth="29040" windowHeight="15840" tabRatio="844" firstSheet="28" activeTab="34" xr2:uid="{00000000-000D-0000-FFFF-FFFF00000000}"/>
  </bookViews>
  <sheets>
    <sheet name="EXCEL INSTRUCTIONS" sheetId="229" r:id="rId1"/>
    <sheet name="General Data Input tab" sheetId="26" r:id="rId2"/>
    <sheet name="Gross Receipts tab" sheetId="27" r:id="rId3"/>
    <sheet name="Signals" sheetId="28" r:id="rId4"/>
    <sheet name="Notes" sheetId="232" r:id="rId5"/>
    <sheet name="Pg 1 - Space A-C" sheetId="5" r:id="rId6"/>
    <sheet name="Pg 1b - Space D" sheetId="60" r:id="rId7"/>
    <sheet name="Pg 2 - Space E-F" sheetId="7" r:id="rId8"/>
    <sheet name="Pg 3 - Space G (AA)" sheetId="8" r:id="rId9"/>
    <sheet name="Pg 3 - Space G (AB)" sheetId="206" r:id="rId10"/>
    <sheet name="Pg 3 - Space G (AC)" sheetId="207" r:id="rId11"/>
    <sheet name="Pg 3 - Space G (AD)" sheetId="208" r:id="rId12"/>
    <sheet name="Pg 3 - Space G (AE)" sheetId="209" r:id="rId13"/>
    <sheet name="Pg 3 - Space G (AF)" sheetId="210" r:id="rId14"/>
    <sheet name="Pg 3 - Space G (AG)" sheetId="211" r:id="rId15"/>
    <sheet name="Pg 3 - Space G (AH)" sheetId="212" r:id="rId16"/>
    <sheet name="Pg 3 - Space G (AI)" sheetId="213" r:id="rId17"/>
    <sheet name="Pg 3 - Space G (AJ)" sheetId="214" r:id="rId18"/>
    <sheet name="Pg 3 - Space G (AK)" sheetId="215" r:id="rId19"/>
    <sheet name="Pg 3 - Space G (AL)" sheetId="216" r:id="rId20"/>
    <sheet name="Pg 3 - Space G (AM)" sheetId="217" r:id="rId21"/>
    <sheet name="Pg 3 - Space G (AN)" sheetId="218" r:id="rId22"/>
    <sheet name="Pg 3 - Space G (AO)" sheetId="219" r:id="rId23"/>
    <sheet name="Pg 3 - Space G (AP)" sheetId="220" r:id="rId24"/>
    <sheet name="Pg 3 - Space G (AQ)" sheetId="221" r:id="rId25"/>
    <sheet name="Pg 3 - Space G (AR)" sheetId="222" r:id="rId26"/>
    <sheet name="Pg 3 - Space G (AS)" sheetId="223" r:id="rId27"/>
    <sheet name="Pg 3 - Space G (AT)" sheetId="224" r:id="rId28"/>
    <sheet name="Pg 3 - Space G (AU)" sheetId="225" r:id="rId29"/>
    <sheet name="Pg 3 - Space G (AV)" sheetId="226" r:id="rId30"/>
    <sheet name="Pg 3 - Space G (AW)" sheetId="227" r:id="rId31"/>
    <sheet name="Pg 4 - Space H" sheetId="63" r:id="rId32"/>
    <sheet name="Pg 5 - Space I" sheetId="228" r:id="rId33"/>
    <sheet name="Pg 6 - Space J" sheetId="64" r:id="rId34"/>
    <sheet name="Pg 7 - Space K-L" sheetId="1" r:id="rId35"/>
    <sheet name="pg 8 Space M-O" sheetId="69" r:id="rId36"/>
    <sheet name="Pg 9 - Space P-Q" sheetId="65" r:id="rId37"/>
    <sheet name="Pg 10 - DSE Instructions" sheetId="14" r:id="rId38"/>
    <sheet name="Pg 11 - Instructions" sheetId="15" r:id="rId39"/>
    <sheet name="Pg 11 - Part 1-2" sheetId="204" r:id="rId40"/>
    <sheet name="Pg 12 Part 3-5" sheetId="67" r:id="rId41"/>
    <sheet name="Pg 13 - Part 6" sheetId="74" r:id="rId42"/>
    <sheet name="Pg 13 - Part 6 (Continued)" sheetId="205" r:id="rId43"/>
    <sheet name="Pg 14 - Part 7" sheetId="75" r:id="rId44"/>
    <sheet name="Pg 15 - Part 7" sheetId="62" r:id="rId45"/>
    <sheet name="Pg 16 - Part 7- 8" sheetId="31" r:id="rId46"/>
    <sheet name="Pg 17 - Part  8-9" sheetId="32" r:id="rId47"/>
    <sheet name="Pg 18 - Instructions" sheetId="22" r:id="rId48"/>
    <sheet name="Pg 19 - Part 9 (1)" sheetId="23" r:id="rId49"/>
    <sheet name="Pg 19 - Part 9 (2)" sheetId="40" r:id="rId50"/>
    <sheet name="Pg 19 - Part 9 (3)" sheetId="41" r:id="rId51"/>
    <sheet name="Pg 19 - Part 9 (4)" sheetId="42" r:id="rId52"/>
    <sheet name="Pg 19 - Part 9 (5)" sheetId="43" r:id="rId53"/>
    <sheet name="Pg 19 - Part 9 (6)" sheetId="44" r:id="rId54"/>
    <sheet name="Pg 19 - Part 9 (7)" sheetId="45" r:id="rId55"/>
    <sheet name="Pg 19 - Part 9 (8)" sheetId="46" r:id="rId56"/>
    <sheet name="Pg 19 - Part 9 (9)" sheetId="106" r:id="rId57"/>
    <sheet name="Pg 19 - Part 9 (10)" sheetId="107" r:id="rId58"/>
    <sheet name="Pg 19 - Part 9 (11)" sheetId="108" r:id="rId59"/>
    <sheet name="Pg 19 - Part 9 (12)" sheetId="109" r:id="rId60"/>
    <sheet name="Pg 19 - Part 9 (13)" sheetId="110" r:id="rId61"/>
    <sheet name="Pg 19 - Part 9 (14)" sheetId="111" r:id="rId62"/>
    <sheet name="Pg 19 - Part 9 (15)" sheetId="112" r:id="rId63"/>
    <sheet name="Pg 19 - Part 9 (16)" sheetId="113" r:id="rId64"/>
    <sheet name="Pg 19 - Part 9 (17)" sheetId="114" r:id="rId65"/>
    <sheet name="Pg 19 - Part 9 (18)" sheetId="115" r:id="rId66"/>
    <sheet name="Pg 19 - Part 9 (19)" sheetId="116" r:id="rId67"/>
    <sheet name="Pg 19 - Part 9 (20)" sheetId="117" r:id="rId68"/>
    <sheet name="Pg 19 - Part 9 (21)" sheetId="118" r:id="rId69"/>
    <sheet name="Pg 19 - Part 9 (22)" sheetId="119" r:id="rId70"/>
    <sheet name="Pg 19 - Part 9 (23)" sheetId="120" r:id="rId71"/>
    <sheet name="Pg 19 - Part 9 (24)" sheetId="121" r:id="rId72"/>
    <sheet name="Pg 19 - Part 9 (25)" sheetId="122" r:id="rId73"/>
    <sheet name="Pg 19 - Part 9 (26)" sheetId="123" r:id="rId74"/>
    <sheet name="Pg 19 - Part 9 (27)" sheetId="124" r:id="rId75"/>
    <sheet name="Pg 19 - Part 9 (28)" sheetId="125" r:id="rId76"/>
    <sheet name="Pg 19 - Part 9 (29)" sheetId="126" r:id="rId77"/>
    <sheet name="Pg 19 - Part 9 (30)" sheetId="127" r:id="rId78"/>
    <sheet name="Pg 19 - Part 9 (31)" sheetId="128" r:id="rId79"/>
    <sheet name="Pg 19 - Part 9 (32)" sheetId="130" r:id="rId80"/>
    <sheet name="Pg 19 - Part 9 (33)" sheetId="131" r:id="rId81"/>
    <sheet name="Pg 19 - Part 9 (34)" sheetId="132" r:id="rId82"/>
    <sheet name="Pg 19 - Part 9 (35)" sheetId="133" r:id="rId83"/>
    <sheet name="Pg 19 - Part 9 (36)" sheetId="134" r:id="rId84"/>
    <sheet name="Pg 19 - Part 9 (37)" sheetId="135" r:id="rId85"/>
    <sheet name="Pg 19 - Part 9 (38)" sheetId="136" r:id="rId86"/>
    <sheet name="Pg 19 - Part 9 (39)" sheetId="137" r:id="rId87"/>
    <sheet name="Pg 19 - Part 9 (40)" sheetId="129" r:id="rId88"/>
    <sheet name="Pg 19 - 3.75 Fee Part 9 (1)" sheetId="47" r:id="rId89"/>
    <sheet name="Pg 19 - 3.75 Fee Part 9 (2)" sheetId="52" r:id="rId90"/>
    <sheet name="Pg 19 - 3.75 Fee Part 9 (3)" sheetId="53" r:id="rId91"/>
    <sheet name="Pg 19 - 3.75 Fee Part 9 (4)" sheetId="54" r:id="rId92"/>
    <sheet name="Pg 19 - 3.75 Fee Part 9 (5)" sheetId="55" r:id="rId93"/>
    <sheet name="Pg 19 - 3.75 Fee Part 9 (6)" sheetId="56" r:id="rId94"/>
    <sheet name="Pg 19 - 3.75 Fee Part 9 (7)" sheetId="57" r:id="rId95"/>
    <sheet name="Pg 19 - 3.75 Fee Part 9 (8)" sheetId="58" r:id="rId96"/>
    <sheet name="Pg 19 - 3.75 Fee Part 9 (9)" sheetId="138" r:id="rId97"/>
    <sheet name="Pg 19 - 3.75 Fee Part 9 (10)" sheetId="139" r:id="rId98"/>
    <sheet name="Pg 19 - 3.75 Fee Part 9 (11)" sheetId="140" r:id="rId99"/>
    <sheet name="Pg 19 - 3.75 Fee Part 9 (12)" sheetId="141" r:id="rId100"/>
    <sheet name="Pg 19 - 3.75 Fee Part 9 (13)" sheetId="142" r:id="rId101"/>
    <sheet name="Pg 19 - 3.75 Fee Part 9 (14)" sheetId="143" r:id="rId102"/>
    <sheet name="Pg 19 - 3.75 Fee Part 9 (15)" sheetId="144" r:id="rId103"/>
    <sheet name="Pg 19 - 3.75 Fee Part 9 (16)" sheetId="145" r:id="rId104"/>
    <sheet name="Pg 19 - 3.75 Fee Part 9 (17)" sheetId="146" r:id="rId105"/>
    <sheet name="Pg 19 - 3.75 Fee Part 9 (18)" sheetId="147" r:id="rId106"/>
    <sheet name="Pg 19 - 3.75 Fee Part 9 (19)" sheetId="148" r:id="rId107"/>
    <sheet name="Pg 19 - 3.75 Fee Part 9 (20)" sheetId="149" r:id="rId108"/>
    <sheet name="Pg 19 - 3.75 Fee Part 9 (21)" sheetId="150" r:id="rId109"/>
    <sheet name="Pg 19 - 3.75 Fee Part 9 (22)" sheetId="151" r:id="rId110"/>
    <sheet name="Pg 19 - 3.75 Fee Part 9 (23)" sheetId="152" r:id="rId111"/>
    <sheet name="Pg 19 - 3.75 Fee Part 9 (24)" sheetId="153" r:id="rId112"/>
    <sheet name="Pg 19 - 3.75 Fee Part 9 (25)" sheetId="154" r:id="rId113"/>
    <sheet name="Pg 19 - 3.75 Fee Part 9 (26)" sheetId="155" r:id="rId114"/>
    <sheet name="Pg 19 - 3.75 Fee Part 9 (27)" sheetId="156" r:id="rId115"/>
    <sheet name="Pg 19 - 3.75 Fee Part 9 (28)" sheetId="157" r:id="rId116"/>
    <sheet name="Pg 19 - 3.75 Fee Part 9 (29)" sheetId="158" r:id="rId117"/>
    <sheet name="Pg 19 - 3.75 Fee Part 9 (30)" sheetId="159" r:id="rId118"/>
    <sheet name="Pg 19 - 3.75 Fee Part 9 (31)" sheetId="160" r:id="rId119"/>
    <sheet name="Pg 19 - 3.75 Fee Part 9 (32)" sheetId="161" r:id="rId120"/>
    <sheet name="Pg 19 - 3.75 Fee Part 9 (33)" sheetId="162" r:id="rId121"/>
    <sheet name="Pg 19 - 3.75 Fee Part 9 (34)" sheetId="163" r:id="rId122"/>
    <sheet name="Pg 19 - 3.75 Fee Part 9 (35)" sheetId="164" r:id="rId123"/>
    <sheet name="Pg 19 - 3.75 Fee Part 9 (36)" sheetId="165" r:id="rId124"/>
    <sheet name="Pg 19 - 3.75 Fee Part 9 (37)" sheetId="166" r:id="rId125"/>
    <sheet name="Pg 19 - 3.75 Fee Part 9 (38)" sheetId="167" r:id="rId126"/>
    <sheet name="Pg 19 - 3.75 Fee Part 9 (39)" sheetId="168" r:id="rId127"/>
    <sheet name="Pg 19 - 3.75 Fee Part 9 (40)" sheetId="169" r:id="rId128"/>
    <sheet name="Pg 20 Part 9 (1)" sheetId="68" r:id="rId129"/>
    <sheet name="Pg 20 Part 9 (2)" sheetId="99" r:id="rId130"/>
    <sheet name="Pg 20 Part 9 (3)" sheetId="100" r:id="rId131"/>
    <sheet name="Pg 20 Part 9 (4)" sheetId="101" r:id="rId132"/>
    <sheet name="Pg 20 Part 9 (5)" sheetId="102" r:id="rId133"/>
    <sheet name="Pg 20 Part 9 (6)" sheetId="103" r:id="rId134"/>
    <sheet name="Pg 20 Part 9 (7)" sheetId="104" r:id="rId135"/>
    <sheet name="Pg 20 Part 9 (8)" sheetId="105" r:id="rId136"/>
    <sheet name="Pg 20 Part 9 (9)" sheetId="172" r:id="rId137"/>
    <sheet name="Pg 20 Part 9 (10)" sheetId="173" r:id="rId138"/>
    <sheet name="Pg 20 Part 9 (11)" sheetId="174" r:id="rId139"/>
    <sheet name="Pg 20 Part 9 (12)" sheetId="175" r:id="rId140"/>
    <sheet name="Pg 20 Part 9 (13)" sheetId="176" r:id="rId141"/>
    <sheet name="Pg 20 Part 9 (14)" sheetId="177" r:id="rId142"/>
    <sheet name="Pg 20 Part 9 (15)" sheetId="178" r:id="rId143"/>
    <sheet name="Pg 20 Part 9 (16)" sheetId="179" r:id="rId144"/>
    <sheet name="Pg 20 Part 9 (17)" sheetId="180" r:id="rId145"/>
    <sheet name="Pg 20 Part 9 (18)" sheetId="181" r:id="rId146"/>
    <sheet name="Pg 20 Part 9 (19)" sheetId="182" r:id="rId147"/>
    <sheet name="Pg 20 Part 9 (20)" sheetId="183" r:id="rId148"/>
    <sheet name="Pg 20 Part 9 (21)" sheetId="184" r:id="rId149"/>
    <sheet name="Pg 20 Part 9 (22)" sheetId="185" r:id="rId150"/>
    <sheet name="Pg 20 Part 9 (23)" sheetId="186" r:id="rId151"/>
    <sheet name="Pg 20 Part 9 (24)" sheetId="187" r:id="rId152"/>
    <sheet name="Pg 20 Part 9 (25)" sheetId="188" r:id="rId153"/>
    <sheet name="Pg 20 Part 9 (26)" sheetId="189" r:id="rId154"/>
    <sheet name="Pg 20 Part 9 (27)" sheetId="190" r:id="rId155"/>
    <sheet name="Pg 20 Part 9 (28)" sheetId="191" r:id="rId156"/>
    <sheet name="Pg 20 Part 9 (29)" sheetId="192" r:id="rId157"/>
    <sheet name="Pg 20 Part 9 (30)" sheetId="193" r:id="rId158"/>
    <sheet name="Pg 20 Part 9 (31)" sheetId="194" r:id="rId159"/>
    <sheet name="Pg 20 Part 9 (32)" sheetId="195" r:id="rId160"/>
    <sheet name="Pg 20 Part 9 (33)" sheetId="196" r:id="rId161"/>
    <sheet name="Pg 20 Part 9 (34)" sheetId="197" r:id="rId162"/>
    <sheet name="Pg 20 Part 9 (35)" sheetId="198" r:id="rId163"/>
    <sheet name="Pg 20 Part 9 (36)" sheetId="199" r:id="rId164"/>
    <sheet name="Pg 20 Part 9 (37)" sheetId="200" r:id="rId165"/>
    <sheet name="Pg 20 Part 9 (38)" sheetId="201" r:id="rId166"/>
    <sheet name="Pg 20 Part 9 (39)" sheetId="202" r:id="rId167"/>
    <sheet name="Pg 20 Part 9 (40)" sheetId="203" r:id="rId168"/>
    <sheet name="data tab" sheetId="29" state="hidden" r:id="rId169"/>
    <sheet name="For Copyright Use Only" sheetId="234" r:id="rId170"/>
    <sheet name="Sheet1" sheetId="230" r:id="rId171"/>
  </sheets>
  <externalReferences>
    <externalReference r:id="rId172"/>
    <externalReference r:id="rId173"/>
    <externalReference r:id="rId174"/>
    <externalReference r:id="rId175"/>
  </externalReferences>
  <definedNames>
    <definedName name="Basis" localSheetId="0">'[1]data tab'!$F$1:$F$4</definedName>
    <definedName name="Basis">'data tab'!$F$1:$F$4</definedName>
    <definedName name="DSE" localSheetId="0">'[1]data tab'!$C$2:$D$7</definedName>
    <definedName name="DSE" localSheetId="32">'[2]data tab'!$C$2:$D$7</definedName>
    <definedName name="DSE">'data tab'!$C$2:$D$7</definedName>
    <definedName name="GRPS" localSheetId="0">'[1]Gross Receipts tab'!$A$9:$D$171</definedName>
    <definedName name="GRPS" localSheetId="32">#REF!</definedName>
    <definedName name="GRPS">'Gross Receipts tab'!$A$9:$D$171</definedName>
    <definedName name="_xlnm.Print_Area" localSheetId="1">'General Data Input tab'!$A:$L</definedName>
    <definedName name="_xlnm.Print_Area" localSheetId="2">'Gross Receipts tab'!$A$1:$D$48</definedName>
    <definedName name="_xlnm.Print_Area" localSheetId="4">Notes!$B:$G</definedName>
    <definedName name="_xlnm.Print_Area" localSheetId="5">'Pg 1 - Space A-C'!$B:$L</definedName>
    <definedName name="_xlnm.Print_Area" localSheetId="37">'Pg 10 - DSE Instructions'!$B:$G</definedName>
    <definedName name="_xlnm.Print_Area" localSheetId="38">'Pg 11 - Instructions'!$B$1:$U$57</definedName>
    <definedName name="_xlnm.Print_Area" localSheetId="39">'Pg 11 - Part 1-2'!$B:$U</definedName>
    <definedName name="_xlnm.Print_Area" localSheetId="40">'Pg 12 Part 3-5'!$A:$X</definedName>
    <definedName name="_xlnm.Print_Area" localSheetId="41">'Pg 13 - Part 6'!$B:$P</definedName>
    <definedName name="_xlnm.Print_Area" localSheetId="42">'Pg 13 - Part 6 (Continued)'!$B:$P</definedName>
    <definedName name="_xlnm.Print_Area" localSheetId="43">'Pg 14 - Part 7'!$B:$W</definedName>
    <definedName name="_xlnm.Print_Area" localSheetId="44">'Pg 15 - Part 7'!$B:$R</definedName>
    <definedName name="_xlnm.Print_Area" localSheetId="45">'Pg 16 - Part 7- 8'!$B:$O</definedName>
    <definedName name="_xlnm.Print_Area" localSheetId="46">'Pg 17 - Part  8-9'!$B$1:$T$51</definedName>
    <definedName name="_xlnm.Print_Area" localSheetId="47">'Pg 18 - Instructions'!$B:$F</definedName>
    <definedName name="_xlnm.Print_Area" localSheetId="88">'Pg 19 - 3.75 Fee Part 9 (1)'!$B$1:$U$64</definedName>
    <definedName name="_xlnm.Print_Area" localSheetId="97">'Pg 19 - 3.75 Fee Part 9 (10)'!$B:$U</definedName>
    <definedName name="_xlnm.Print_Area" localSheetId="98">'Pg 19 - 3.75 Fee Part 9 (11)'!$B:$U</definedName>
    <definedName name="_xlnm.Print_Area" localSheetId="99">'Pg 19 - 3.75 Fee Part 9 (12)'!$B:$U</definedName>
    <definedName name="_xlnm.Print_Area" localSheetId="100">'Pg 19 - 3.75 Fee Part 9 (13)'!$B:$U</definedName>
    <definedName name="_xlnm.Print_Area" localSheetId="101">'Pg 19 - 3.75 Fee Part 9 (14)'!$B:$U</definedName>
    <definedName name="_xlnm.Print_Area" localSheetId="102">'Pg 19 - 3.75 Fee Part 9 (15)'!$B:$U</definedName>
    <definedName name="_xlnm.Print_Area" localSheetId="103">'Pg 19 - 3.75 Fee Part 9 (16)'!$B:$U</definedName>
    <definedName name="_xlnm.Print_Area" localSheetId="104">'Pg 19 - 3.75 Fee Part 9 (17)'!$B:$U</definedName>
    <definedName name="_xlnm.Print_Area" localSheetId="105">'Pg 19 - 3.75 Fee Part 9 (18)'!$B:$U</definedName>
    <definedName name="_xlnm.Print_Area" localSheetId="106">'Pg 19 - 3.75 Fee Part 9 (19)'!$B:$U</definedName>
    <definedName name="_xlnm.Print_Area" localSheetId="89">'Pg 19 - 3.75 Fee Part 9 (2)'!$B:$U</definedName>
    <definedName name="_xlnm.Print_Area" localSheetId="107">'Pg 19 - 3.75 Fee Part 9 (20)'!$B:$U</definedName>
    <definedName name="_xlnm.Print_Area" localSheetId="108">'Pg 19 - 3.75 Fee Part 9 (21)'!$B:$U</definedName>
    <definedName name="_xlnm.Print_Area" localSheetId="109">'Pg 19 - 3.75 Fee Part 9 (22)'!$B:$U</definedName>
    <definedName name="_xlnm.Print_Area" localSheetId="110">'Pg 19 - 3.75 Fee Part 9 (23)'!$B:$U</definedName>
    <definedName name="_xlnm.Print_Area" localSheetId="111">'Pg 19 - 3.75 Fee Part 9 (24)'!$B:$U</definedName>
    <definedName name="_xlnm.Print_Area" localSheetId="112">'Pg 19 - 3.75 Fee Part 9 (25)'!$B:$U</definedName>
    <definedName name="_xlnm.Print_Area" localSheetId="113">'Pg 19 - 3.75 Fee Part 9 (26)'!$B:$U</definedName>
    <definedName name="_xlnm.Print_Area" localSheetId="114">'Pg 19 - 3.75 Fee Part 9 (27)'!$B:$U</definedName>
    <definedName name="_xlnm.Print_Area" localSheetId="115">'Pg 19 - 3.75 Fee Part 9 (28)'!$B:$U</definedName>
    <definedName name="_xlnm.Print_Area" localSheetId="116">'Pg 19 - 3.75 Fee Part 9 (29)'!$B:$U</definedName>
    <definedName name="_xlnm.Print_Area" localSheetId="90">'Pg 19 - 3.75 Fee Part 9 (3)'!$B:$U</definedName>
    <definedName name="_xlnm.Print_Area" localSheetId="117">'Pg 19 - 3.75 Fee Part 9 (30)'!$B:$U</definedName>
    <definedName name="_xlnm.Print_Area" localSheetId="118">'Pg 19 - 3.75 Fee Part 9 (31)'!$B:$U</definedName>
    <definedName name="_xlnm.Print_Area" localSheetId="119">'Pg 19 - 3.75 Fee Part 9 (32)'!$B:$U</definedName>
    <definedName name="_xlnm.Print_Area" localSheetId="120">'Pg 19 - 3.75 Fee Part 9 (33)'!$B:$U</definedName>
    <definedName name="_xlnm.Print_Area" localSheetId="121">'Pg 19 - 3.75 Fee Part 9 (34)'!$B:$U</definedName>
    <definedName name="_xlnm.Print_Area" localSheetId="122">'Pg 19 - 3.75 Fee Part 9 (35)'!$B:$U</definedName>
    <definedName name="_xlnm.Print_Area" localSheetId="123">'Pg 19 - 3.75 Fee Part 9 (36)'!$B:$U</definedName>
    <definedName name="_xlnm.Print_Area" localSheetId="124">'Pg 19 - 3.75 Fee Part 9 (37)'!$B:$U</definedName>
    <definedName name="_xlnm.Print_Area" localSheetId="125">'Pg 19 - 3.75 Fee Part 9 (38)'!$B:$U</definedName>
    <definedName name="_xlnm.Print_Area" localSheetId="126">'Pg 19 - 3.75 Fee Part 9 (39)'!$B:$U</definedName>
    <definedName name="_xlnm.Print_Area" localSheetId="91">'Pg 19 - 3.75 Fee Part 9 (4)'!$B:$U</definedName>
    <definedName name="_xlnm.Print_Area" localSheetId="127">'Pg 19 - 3.75 Fee Part 9 (40)'!$B:$U</definedName>
    <definedName name="_xlnm.Print_Area" localSheetId="92">'Pg 19 - 3.75 Fee Part 9 (5)'!$B:$U</definedName>
    <definedName name="_xlnm.Print_Area" localSheetId="93">'Pg 19 - 3.75 Fee Part 9 (6)'!$B:$U</definedName>
    <definedName name="_xlnm.Print_Area" localSheetId="94">'Pg 19 - 3.75 Fee Part 9 (7)'!$B:$U</definedName>
    <definedName name="_xlnm.Print_Area" localSheetId="95">'Pg 19 - 3.75 Fee Part 9 (8)'!$B:$U</definedName>
    <definedName name="_xlnm.Print_Area" localSheetId="96">'Pg 19 - 3.75 Fee Part 9 (9)'!$B:$U</definedName>
    <definedName name="_xlnm.Print_Area" localSheetId="48">'Pg 19 - Part 9 (1)'!$B$1:$U$64</definedName>
    <definedName name="_xlnm.Print_Area" localSheetId="57">'Pg 19 - Part 9 (10)'!$B:$U</definedName>
    <definedName name="_xlnm.Print_Area" localSheetId="58">'Pg 19 - Part 9 (11)'!$B:$U</definedName>
    <definedName name="_xlnm.Print_Area" localSheetId="59">'Pg 19 - Part 9 (12)'!$B:$U</definedName>
    <definedName name="_xlnm.Print_Area" localSheetId="60">'Pg 19 - Part 9 (13)'!$B:$U</definedName>
    <definedName name="_xlnm.Print_Area" localSheetId="61">'Pg 19 - Part 9 (14)'!$B:$U</definedName>
    <definedName name="_xlnm.Print_Area" localSheetId="62">'Pg 19 - Part 9 (15)'!$B:$U</definedName>
    <definedName name="_xlnm.Print_Area" localSheetId="63">'Pg 19 - Part 9 (16)'!$B:$U</definedName>
    <definedName name="_xlnm.Print_Area" localSheetId="64">'Pg 19 - Part 9 (17)'!$B:$U</definedName>
    <definedName name="_xlnm.Print_Area" localSheetId="65">'Pg 19 - Part 9 (18)'!$B:$U</definedName>
    <definedName name="_xlnm.Print_Area" localSheetId="66">'Pg 19 - Part 9 (19)'!$B:$U</definedName>
    <definedName name="_xlnm.Print_Area" localSheetId="49">'Pg 19 - Part 9 (2)'!$B:$U</definedName>
    <definedName name="_xlnm.Print_Area" localSheetId="67">'Pg 19 - Part 9 (20)'!$B:$U</definedName>
    <definedName name="_xlnm.Print_Area" localSheetId="68">'Pg 19 - Part 9 (21)'!$B:$U</definedName>
    <definedName name="_xlnm.Print_Area" localSheetId="69">'Pg 19 - Part 9 (22)'!$B:$U</definedName>
    <definedName name="_xlnm.Print_Area" localSheetId="70">'Pg 19 - Part 9 (23)'!$B:$U</definedName>
    <definedName name="_xlnm.Print_Area" localSheetId="71">'Pg 19 - Part 9 (24)'!$B:$U</definedName>
    <definedName name="_xlnm.Print_Area" localSheetId="72">'Pg 19 - Part 9 (25)'!$B:$U</definedName>
    <definedName name="_xlnm.Print_Area" localSheetId="73">'Pg 19 - Part 9 (26)'!$B:$U</definedName>
    <definedName name="_xlnm.Print_Area" localSheetId="74">'Pg 19 - Part 9 (27)'!$B:$U</definedName>
    <definedName name="_xlnm.Print_Area" localSheetId="75">'Pg 19 - Part 9 (28)'!$B:$U</definedName>
    <definedName name="_xlnm.Print_Area" localSheetId="76">'Pg 19 - Part 9 (29)'!$B:$U</definedName>
    <definedName name="_xlnm.Print_Area" localSheetId="50">'Pg 19 - Part 9 (3)'!$B:$U</definedName>
    <definedName name="_xlnm.Print_Area" localSheetId="77">'Pg 19 - Part 9 (30)'!$B:$U</definedName>
    <definedName name="_xlnm.Print_Area" localSheetId="78">'Pg 19 - Part 9 (31)'!$B:$U</definedName>
    <definedName name="_xlnm.Print_Area" localSheetId="79">'Pg 19 - Part 9 (32)'!$B:$U</definedName>
    <definedName name="_xlnm.Print_Area" localSheetId="80">'Pg 19 - Part 9 (33)'!$B:$U</definedName>
    <definedName name="_xlnm.Print_Area" localSheetId="81">'Pg 19 - Part 9 (34)'!$B:$U</definedName>
    <definedName name="_xlnm.Print_Area" localSheetId="82">'Pg 19 - Part 9 (35)'!$B:$U</definedName>
    <definedName name="_xlnm.Print_Area" localSheetId="83">'Pg 19 - Part 9 (36)'!$B:$U</definedName>
    <definedName name="_xlnm.Print_Area" localSheetId="84">'Pg 19 - Part 9 (37)'!$B:$U</definedName>
    <definedName name="_xlnm.Print_Area" localSheetId="85">'Pg 19 - Part 9 (38)'!$B:$U</definedName>
    <definedName name="_xlnm.Print_Area" localSheetId="86">'Pg 19 - Part 9 (39)'!$B:$U</definedName>
    <definedName name="_xlnm.Print_Area" localSheetId="51">'Pg 19 - Part 9 (4)'!$B:$U</definedName>
    <definedName name="_xlnm.Print_Area" localSheetId="87">'Pg 19 - Part 9 (40)'!$B:$U</definedName>
    <definedName name="_xlnm.Print_Area" localSheetId="52">'Pg 19 - Part 9 (5)'!$B:$U</definedName>
    <definedName name="_xlnm.Print_Area" localSheetId="53">'Pg 19 - Part 9 (6)'!$B:$U</definedName>
    <definedName name="_xlnm.Print_Area" localSheetId="54">'Pg 19 - Part 9 (7)'!$B:$U</definedName>
    <definedName name="_xlnm.Print_Area" localSheetId="55">'Pg 19 - Part 9 (8)'!$B:$U</definedName>
    <definedName name="_xlnm.Print_Area" localSheetId="56">'Pg 19 - Part 9 (9)'!$B:$U</definedName>
    <definedName name="_xlnm.Print_Area" localSheetId="6">'Pg 1b - Space D'!$B:$H</definedName>
    <definedName name="_xlnm.Print_Area" localSheetId="7">'Pg 2 - Space E-F'!$B:$O</definedName>
    <definedName name="_xlnm.Print_Area" localSheetId="128">'Pg 20 Part 9 (1)'!$B:$K</definedName>
    <definedName name="_xlnm.Print_Area" localSheetId="137">'Pg 20 Part 9 (10)'!$B:$K</definedName>
    <definedName name="_xlnm.Print_Area" localSheetId="138">'Pg 20 Part 9 (11)'!$B:$K</definedName>
    <definedName name="_xlnm.Print_Area" localSheetId="139">'Pg 20 Part 9 (12)'!$B:$K</definedName>
    <definedName name="_xlnm.Print_Area" localSheetId="140">'Pg 20 Part 9 (13)'!$B:$K</definedName>
    <definedName name="_xlnm.Print_Area" localSheetId="141">'Pg 20 Part 9 (14)'!$B:$K</definedName>
    <definedName name="_xlnm.Print_Area" localSheetId="142">'Pg 20 Part 9 (15)'!$B:$K</definedName>
    <definedName name="_xlnm.Print_Area" localSheetId="143">'Pg 20 Part 9 (16)'!$B:$K</definedName>
    <definedName name="_xlnm.Print_Area" localSheetId="144">'Pg 20 Part 9 (17)'!$B:$K</definedName>
    <definedName name="_xlnm.Print_Area" localSheetId="145">'Pg 20 Part 9 (18)'!$B:$K</definedName>
    <definedName name="_xlnm.Print_Area" localSheetId="146">'Pg 20 Part 9 (19)'!$B:$K</definedName>
    <definedName name="_xlnm.Print_Area" localSheetId="129">'Pg 20 Part 9 (2)'!$B:$K</definedName>
    <definedName name="_xlnm.Print_Area" localSheetId="147">'Pg 20 Part 9 (20)'!$B:$K</definedName>
    <definedName name="_xlnm.Print_Area" localSheetId="148">'Pg 20 Part 9 (21)'!$B:$K</definedName>
    <definedName name="_xlnm.Print_Area" localSheetId="149">'Pg 20 Part 9 (22)'!$B:$K</definedName>
    <definedName name="_xlnm.Print_Area" localSheetId="150">'Pg 20 Part 9 (23)'!$B:$K</definedName>
    <definedName name="_xlnm.Print_Area" localSheetId="151">'Pg 20 Part 9 (24)'!$B:$K</definedName>
    <definedName name="_xlnm.Print_Area" localSheetId="152">'Pg 20 Part 9 (25)'!$B:$K</definedName>
    <definedName name="_xlnm.Print_Area" localSheetId="153">'Pg 20 Part 9 (26)'!$B:$K</definedName>
    <definedName name="_xlnm.Print_Area" localSheetId="154">'Pg 20 Part 9 (27)'!$B:$K</definedName>
    <definedName name="_xlnm.Print_Area" localSheetId="155">'Pg 20 Part 9 (28)'!$B:$K</definedName>
    <definedName name="_xlnm.Print_Area" localSheetId="156">'Pg 20 Part 9 (29)'!$B:$K</definedName>
    <definedName name="_xlnm.Print_Area" localSheetId="130">'Pg 20 Part 9 (3)'!$B:$K</definedName>
    <definedName name="_xlnm.Print_Area" localSheetId="157">'Pg 20 Part 9 (30)'!$B:$K</definedName>
    <definedName name="_xlnm.Print_Area" localSheetId="158">'Pg 20 Part 9 (31)'!$B:$K</definedName>
    <definedName name="_xlnm.Print_Area" localSheetId="159">'Pg 20 Part 9 (32)'!$B:$K</definedName>
    <definedName name="_xlnm.Print_Area" localSheetId="160">'Pg 20 Part 9 (33)'!$B:$K</definedName>
    <definedName name="_xlnm.Print_Area" localSheetId="161">'Pg 20 Part 9 (34)'!$B:$K</definedName>
    <definedName name="_xlnm.Print_Area" localSheetId="162">'Pg 20 Part 9 (35)'!$B:$K</definedName>
    <definedName name="_xlnm.Print_Area" localSheetId="163">'Pg 20 Part 9 (36)'!$B:$K</definedName>
    <definedName name="_xlnm.Print_Area" localSheetId="164">'Pg 20 Part 9 (37)'!$B:$K</definedName>
    <definedName name="_xlnm.Print_Area" localSheetId="165">'Pg 20 Part 9 (38)'!$B:$K</definedName>
    <definedName name="_xlnm.Print_Area" localSheetId="166">'Pg 20 Part 9 (39)'!$B:$K</definedName>
    <definedName name="_xlnm.Print_Area" localSheetId="131">'Pg 20 Part 9 (4)'!$B:$K</definedName>
    <definedName name="_xlnm.Print_Area" localSheetId="167">'Pg 20 Part 9 (40)'!$B:$K</definedName>
    <definedName name="_xlnm.Print_Area" localSheetId="132">'Pg 20 Part 9 (5)'!$B:$K</definedName>
    <definedName name="_xlnm.Print_Area" localSheetId="133">'Pg 20 Part 9 (6)'!$B:$K</definedName>
    <definedName name="_xlnm.Print_Area" localSheetId="134">'Pg 20 Part 9 (7)'!$B:$K</definedName>
    <definedName name="_xlnm.Print_Area" localSheetId="135">'Pg 20 Part 9 (8)'!$B:$K</definedName>
    <definedName name="_xlnm.Print_Area" localSheetId="136">'Pg 20 Part 9 (9)'!$B:$K</definedName>
    <definedName name="_xlnm.Print_Area" localSheetId="8">'Pg 3 - Space G (AA)'!$B:$J</definedName>
    <definedName name="_xlnm.Print_Area" localSheetId="9">'Pg 3 - Space G (AB)'!$B:$J</definedName>
    <definedName name="_xlnm.Print_Area" localSheetId="10">'Pg 3 - Space G (AC)'!$B:$J</definedName>
    <definedName name="_xlnm.Print_Area" localSheetId="11">'Pg 3 - Space G (AD)'!$B:$J</definedName>
    <definedName name="_xlnm.Print_Area" localSheetId="12">'Pg 3 - Space G (AE)'!$B:$J</definedName>
    <definedName name="_xlnm.Print_Area" localSheetId="13">'Pg 3 - Space G (AF)'!$B:$J</definedName>
    <definedName name="_xlnm.Print_Area" localSheetId="14">'Pg 3 - Space G (AG)'!$B:$J</definedName>
    <definedName name="_xlnm.Print_Area" localSheetId="15">'Pg 3 - Space G (AH)'!$B:$J</definedName>
    <definedName name="_xlnm.Print_Area" localSheetId="16">'Pg 3 - Space G (AI)'!$B:$J</definedName>
    <definedName name="_xlnm.Print_Area" localSheetId="17">'Pg 3 - Space G (AJ)'!$B:$J</definedName>
    <definedName name="_xlnm.Print_Area" localSheetId="18">'Pg 3 - Space G (AK)'!$B:$J</definedName>
    <definedName name="_xlnm.Print_Area" localSheetId="19">'Pg 3 - Space G (AL)'!$B:$J</definedName>
    <definedName name="_xlnm.Print_Area" localSheetId="20">'Pg 3 - Space G (AM)'!$B:$J</definedName>
    <definedName name="_xlnm.Print_Area" localSheetId="21">'Pg 3 - Space G (AN)'!$B:$J</definedName>
    <definedName name="_xlnm.Print_Area" localSheetId="22">'Pg 3 - Space G (AO)'!$B:$J</definedName>
    <definedName name="_xlnm.Print_Area" localSheetId="23">'Pg 3 - Space G (AP)'!$B:$J</definedName>
    <definedName name="_xlnm.Print_Area" localSheetId="24">'Pg 3 - Space G (AQ)'!$B:$J</definedName>
    <definedName name="_xlnm.Print_Area" localSheetId="25">'Pg 3 - Space G (AR)'!$B:$J</definedName>
    <definedName name="_xlnm.Print_Area" localSheetId="26">'Pg 3 - Space G (AS)'!$B:$J</definedName>
    <definedName name="_xlnm.Print_Area" localSheetId="27">'Pg 3 - Space G (AT)'!$B:$J</definedName>
    <definedName name="_xlnm.Print_Area" localSheetId="28">'Pg 3 - Space G (AU)'!$B:$J</definedName>
    <definedName name="_xlnm.Print_Area" localSheetId="29">'Pg 3 - Space G (AV)'!$B:$J</definedName>
    <definedName name="_xlnm.Print_Area" localSheetId="30">'Pg 3 - Space G (AW)'!$B:$J</definedName>
    <definedName name="_xlnm.Print_Area" localSheetId="31">'Pg 4 - Space H'!$B$1:$K$66</definedName>
    <definedName name="_xlnm.Print_Area" localSheetId="32">'Pg 5 - Space I'!$B$1:$N$62</definedName>
    <definedName name="_xlnm.Print_Area" localSheetId="33">'Pg 6 - Space J'!$B:$M</definedName>
    <definedName name="_xlnm.Print_Area" localSheetId="34">'Pg 7 - Space K-L'!$B:$M</definedName>
    <definedName name="_xlnm.Print_Area" localSheetId="35">'pg 8 Space M-O'!$B:$M</definedName>
    <definedName name="_xlnm.Print_Area" localSheetId="36">'Pg 9 - Space P-Q'!$B:$R</definedName>
    <definedName name="_xlnm.Print_Titles" localSheetId="3">Signals!$1:$1</definedName>
    <definedName name="Signals" localSheetId="0">[1]Signals!$A$1:$F$65536</definedName>
    <definedName name="Signals" localSheetId="32">[3]Signals!$A$1:$D$65536</definedName>
    <definedName name="Signals" localSheetId="35">[4]Signals!$A$1:$E$65536</definedName>
    <definedName name="Signals">Signals!$A:$F</definedName>
    <definedName name="YN" localSheetId="0">'[1]data tab'!$A$1:$A$3</definedName>
    <definedName name="YN" localSheetId="32">#REF!</definedName>
    <definedName name="YN" localSheetId="35">[4]Sheet1!$A$1:$A$3</definedName>
    <definedName name="YN">'data tab'!$A$1:$A$3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5" i="69" l="1"/>
  <c r="E32" i="7"/>
  <c r="G4" i="232"/>
  <c r="C4" i="232"/>
  <c r="D2" i="26"/>
  <c r="G1" i="232"/>
  <c r="E55" i="203"/>
  <c r="J55" i="203"/>
  <c r="J36" i="203"/>
  <c r="E36" i="203"/>
  <c r="E55" i="202"/>
  <c r="J55" i="202"/>
  <c r="J36" i="202"/>
  <c r="E36" i="202"/>
  <c r="E55" i="201"/>
  <c r="J55" i="201"/>
  <c r="J36" i="201"/>
  <c r="E36" i="201"/>
  <c r="E55" i="200"/>
  <c r="J55" i="200"/>
  <c r="J36" i="200"/>
  <c r="E36" i="200"/>
  <c r="E55" i="199"/>
  <c r="J55" i="199"/>
  <c r="J36" i="199"/>
  <c r="E36" i="199"/>
  <c r="E55" i="198"/>
  <c r="J55" i="198"/>
  <c r="J36" i="198"/>
  <c r="E36" i="198"/>
  <c r="E55" i="197"/>
  <c r="J55" i="197"/>
  <c r="J36" i="197"/>
  <c r="E36" i="197"/>
  <c r="E55" i="196"/>
  <c r="J55" i="196"/>
  <c r="J36" i="196"/>
  <c r="E36" i="196"/>
  <c r="J55" i="195"/>
  <c r="E55" i="195"/>
  <c r="J36" i="195"/>
  <c r="E36" i="195"/>
  <c r="E55" i="194"/>
  <c r="J55" i="194"/>
  <c r="J36" i="194"/>
  <c r="E36" i="194"/>
  <c r="J55" i="193"/>
  <c r="E55" i="193"/>
  <c r="J36" i="193"/>
  <c r="E36" i="193"/>
  <c r="J55" i="192"/>
  <c r="E55" i="192"/>
  <c r="J36" i="192"/>
  <c r="E36" i="192"/>
  <c r="J55" i="191"/>
  <c r="E55" i="191"/>
  <c r="J36" i="191"/>
  <c r="E36" i="191"/>
  <c r="J55" i="190"/>
  <c r="E55" i="190"/>
  <c r="J36" i="190"/>
  <c r="E36" i="190"/>
  <c r="E55" i="189"/>
  <c r="J55" i="189"/>
  <c r="J36" i="189"/>
  <c r="E36" i="189"/>
  <c r="J55" i="188"/>
  <c r="E55" i="188"/>
  <c r="J36" i="188"/>
  <c r="E36" i="188"/>
  <c r="E55" i="187"/>
  <c r="J55" i="187"/>
  <c r="J36" i="187"/>
  <c r="E36" i="187"/>
  <c r="E55" i="186"/>
  <c r="J55" i="186"/>
  <c r="J36" i="186"/>
  <c r="E36" i="186"/>
  <c r="J55" i="185"/>
  <c r="E55" i="185"/>
  <c r="J36" i="185"/>
  <c r="E36" i="185"/>
  <c r="J55" i="184"/>
  <c r="E55" i="184"/>
  <c r="J36" i="184"/>
  <c r="E36" i="184"/>
  <c r="E55" i="183"/>
  <c r="J55" i="183"/>
  <c r="J36" i="183"/>
  <c r="E36" i="183"/>
  <c r="J55" i="182"/>
  <c r="E55" i="182"/>
  <c r="J36" i="182"/>
  <c r="E36" i="182"/>
  <c r="E55" i="181"/>
  <c r="J55" i="181"/>
  <c r="J36" i="181"/>
  <c r="E36" i="181"/>
  <c r="E55" i="180"/>
  <c r="J55" i="180"/>
  <c r="J36" i="180"/>
  <c r="E36" i="180"/>
  <c r="E55" i="179"/>
  <c r="J55" i="179"/>
  <c r="J36" i="179"/>
  <c r="E36" i="179"/>
  <c r="J55" i="178"/>
  <c r="E55" i="178"/>
  <c r="J36" i="178"/>
  <c r="E36" i="178"/>
  <c r="J55" i="177"/>
  <c r="E55" i="177"/>
  <c r="J36" i="177"/>
  <c r="E36" i="177"/>
  <c r="J55" i="176"/>
  <c r="E55" i="176"/>
  <c r="J36" i="176"/>
  <c r="E36" i="176"/>
  <c r="J55" i="175"/>
  <c r="E55" i="175"/>
  <c r="J36" i="175"/>
  <c r="E36" i="175"/>
  <c r="J55" i="174"/>
  <c r="E55" i="174"/>
  <c r="J36" i="174"/>
  <c r="E36" i="174"/>
  <c r="E55" i="173"/>
  <c r="J55" i="173"/>
  <c r="J36" i="173"/>
  <c r="E36" i="173"/>
  <c r="J55" i="172"/>
  <c r="E55" i="172"/>
  <c r="J36" i="172"/>
  <c r="E36" i="172"/>
  <c r="J55" i="105"/>
  <c r="E55" i="105"/>
  <c r="J36" i="105"/>
  <c r="E36" i="105"/>
  <c r="E55" i="104"/>
  <c r="J55" i="104"/>
  <c r="J36" i="104"/>
  <c r="E36" i="104"/>
  <c r="E55" i="103"/>
  <c r="J55" i="103"/>
  <c r="J36" i="103"/>
  <c r="E36" i="103"/>
  <c r="E55" i="102"/>
  <c r="J55" i="102"/>
  <c r="J36" i="102"/>
  <c r="E36" i="102"/>
  <c r="J55" i="101"/>
  <c r="E55" i="101"/>
  <c r="J36" i="101"/>
  <c r="E36" i="101"/>
  <c r="J55" i="100"/>
  <c r="E55" i="100"/>
  <c r="J36" i="100"/>
  <c r="E36" i="100"/>
  <c r="J55" i="99"/>
  <c r="E55" i="99"/>
  <c r="J36" i="99"/>
  <c r="E36" i="99"/>
  <c r="J55" i="68"/>
  <c r="E55" i="68"/>
  <c r="J36" i="68"/>
  <c r="E36" i="68"/>
  <c r="B1" i="178"/>
  <c r="B1" i="179"/>
  <c r="B1" i="180"/>
  <c r="B1" i="181"/>
  <c r="B1" i="182"/>
  <c r="B1" i="183"/>
  <c r="B1" i="184"/>
  <c r="B1" i="185"/>
  <c r="B1" i="186"/>
  <c r="B1" i="187"/>
  <c r="B1" i="188"/>
  <c r="B1" i="189"/>
  <c r="B1" i="190"/>
  <c r="B1" i="191"/>
  <c r="B1" i="192"/>
  <c r="B1" i="193"/>
  <c r="B1" i="194"/>
  <c r="B1" i="195"/>
  <c r="B1" i="196"/>
  <c r="B1" i="197"/>
  <c r="B1" i="198"/>
  <c r="B1" i="199"/>
  <c r="B1" i="200"/>
  <c r="B1" i="201"/>
  <c r="B1" i="202"/>
  <c r="B1" i="203"/>
  <c r="B1" i="177"/>
  <c r="B1" i="100"/>
  <c r="B1" i="101"/>
  <c r="B1" i="102"/>
  <c r="B1" i="103"/>
  <c r="B1" i="104"/>
  <c r="B1" i="105"/>
  <c r="B1" i="172"/>
  <c r="B1" i="173"/>
  <c r="B1" i="174"/>
  <c r="B1" i="175"/>
  <c r="B1" i="176"/>
  <c r="B1" i="99"/>
  <c r="B1" i="68"/>
  <c r="U1" i="53"/>
  <c r="U1" i="54"/>
  <c r="U1" i="55"/>
  <c r="U1" i="56"/>
  <c r="U1" i="57"/>
  <c r="U1" i="58"/>
  <c r="U1" i="138"/>
  <c r="U1" i="139"/>
  <c r="U1" i="140"/>
  <c r="U1" i="141"/>
  <c r="U1" i="142"/>
  <c r="U1" i="143"/>
  <c r="U1" i="144"/>
  <c r="U1" i="145"/>
  <c r="U1" i="146"/>
  <c r="U1" i="147"/>
  <c r="U1" i="148"/>
  <c r="U1" i="149"/>
  <c r="U1" i="150"/>
  <c r="U1" i="151"/>
  <c r="U1" i="152"/>
  <c r="U1" i="153"/>
  <c r="U1" i="154"/>
  <c r="U1" i="155"/>
  <c r="U1" i="156"/>
  <c r="U1" i="157"/>
  <c r="U1" i="158"/>
  <c r="U1" i="159"/>
  <c r="U1" i="160"/>
  <c r="U1" i="161"/>
  <c r="U1" i="162"/>
  <c r="U1" i="163"/>
  <c r="U1" i="164"/>
  <c r="U1" i="165"/>
  <c r="U1" i="166"/>
  <c r="U1" i="167"/>
  <c r="U1" i="168"/>
  <c r="U1" i="169"/>
  <c r="U1" i="68"/>
  <c r="U1" i="52"/>
  <c r="U1" i="106"/>
  <c r="U1" i="107"/>
  <c r="U1" i="108"/>
  <c r="U1" i="109"/>
  <c r="U1" i="110"/>
  <c r="U1" i="111"/>
  <c r="U1" i="112"/>
  <c r="U1" i="113"/>
  <c r="U1" i="114"/>
  <c r="U1" i="115"/>
  <c r="U1" i="116"/>
  <c r="U1" i="117"/>
  <c r="U1" i="118"/>
  <c r="U1" i="119"/>
  <c r="U1" i="120"/>
  <c r="U1" i="121"/>
  <c r="U1" i="122"/>
  <c r="U1" i="123"/>
  <c r="U1" i="124"/>
  <c r="U1" i="125"/>
  <c r="U1" i="126"/>
  <c r="U1" i="127"/>
  <c r="U1" i="128"/>
  <c r="U1" i="130"/>
  <c r="U1" i="131"/>
  <c r="U1" i="132"/>
  <c r="U1" i="133"/>
  <c r="U1" i="134"/>
  <c r="U1" i="135"/>
  <c r="U1" i="136"/>
  <c r="U1" i="137"/>
  <c r="U1" i="129"/>
  <c r="U1" i="47"/>
  <c r="U1" i="46"/>
  <c r="U1" i="45"/>
  <c r="U1" i="44"/>
  <c r="U1" i="43"/>
  <c r="U1" i="42"/>
  <c r="U1" i="41"/>
  <c r="U1" i="40"/>
  <c r="U1" i="23"/>
  <c r="B1" i="22"/>
  <c r="T1" i="32"/>
  <c r="B1" i="31"/>
  <c r="R1" i="62"/>
  <c r="B1" i="75"/>
  <c r="P1" i="205"/>
  <c r="P1" i="74"/>
  <c r="A1" i="67"/>
  <c r="U1" i="204"/>
  <c r="U1" i="15"/>
  <c r="B1" i="14"/>
  <c r="R1" i="65"/>
  <c r="B1" i="69"/>
  <c r="M1" i="1"/>
  <c r="B1" i="64"/>
  <c r="N1" i="228"/>
  <c r="B1" i="63"/>
  <c r="J1" i="212"/>
  <c r="J1" i="213"/>
  <c r="J1" i="214"/>
  <c r="J1" i="215"/>
  <c r="J1" i="216"/>
  <c r="J1" i="217"/>
  <c r="J1" i="218"/>
  <c r="J1" i="219"/>
  <c r="J1" i="220"/>
  <c r="J1" i="221"/>
  <c r="J1" i="222"/>
  <c r="J1" i="223"/>
  <c r="J1" i="224"/>
  <c r="J1" i="225"/>
  <c r="J1" i="226"/>
  <c r="J1" i="227"/>
  <c r="J1" i="211"/>
  <c r="J1" i="210"/>
  <c r="J1" i="209"/>
  <c r="J1" i="208"/>
  <c r="J1" i="207"/>
  <c r="J1" i="206"/>
  <c r="J1" i="8"/>
  <c r="B1" i="7"/>
  <c r="H1" i="60"/>
  <c r="L33" i="5"/>
  <c r="L16" i="26"/>
  <c r="G32" i="5"/>
  <c r="U57" i="204"/>
  <c r="P57" i="204"/>
  <c r="U56" i="204"/>
  <c r="P56" i="204"/>
  <c r="U55" i="204"/>
  <c r="P55" i="204"/>
  <c r="U54" i="204"/>
  <c r="P54" i="204"/>
  <c r="U53" i="204"/>
  <c r="P53" i="204"/>
  <c r="U52" i="204"/>
  <c r="P52" i="204"/>
  <c r="U51" i="204"/>
  <c r="P51" i="204"/>
  <c r="U50" i="204"/>
  <c r="P50" i="204"/>
  <c r="U49" i="204"/>
  <c r="P49" i="204"/>
  <c r="U48" i="204"/>
  <c r="P48" i="204"/>
  <c r="U47" i="204"/>
  <c r="P47" i="204"/>
  <c r="U46" i="204"/>
  <c r="P46" i="204"/>
  <c r="U45" i="204"/>
  <c r="P45" i="204"/>
  <c r="U44" i="204"/>
  <c r="P44" i="204"/>
  <c r="U43" i="204"/>
  <c r="P43" i="204"/>
  <c r="U42" i="204"/>
  <c r="P42" i="204"/>
  <c r="U41" i="204"/>
  <c r="P41" i="204"/>
  <c r="U40" i="204"/>
  <c r="P40" i="204"/>
  <c r="U39" i="204"/>
  <c r="P39" i="204"/>
  <c r="U38" i="204"/>
  <c r="P38" i="204"/>
  <c r="U37" i="204"/>
  <c r="P37" i="204"/>
  <c r="U36" i="204"/>
  <c r="P36" i="204"/>
  <c r="U35" i="204"/>
  <c r="P35" i="204"/>
  <c r="U34" i="204"/>
  <c r="P34" i="204"/>
  <c r="U33" i="204"/>
  <c r="P33" i="204"/>
  <c r="U32" i="204"/>
  <c r="P32" i="204"/>
  <c r="U31" i="204"/>
  <c r="P31" i="204"/>
  <c r="U30" i="204"/>
  <c r="P30" i="204"/>
  <c r="U29" i="204"/>
  <c r="P29" i="204"/>
  <c r="U28" i="204"/>
  <c r="P28" i="204"/>
  <c r="U27" i="204"/>
  <c r="P27" i="204"/>
  <c r="U26" i="204"/>
  <c r="P26" i="204"/>
  <c r="U25" i="204"/>
  <c r="P25" i="204"/>
  <c r="U24" i="204"/>
  <c r="P24" i="204"/>
  <c r="U23" i="204"/>
  <c r="P23" i="204"/>
  <c r="U22" i="204"/>
  <c r="P22" i="204"/>
  <c r="U21" i="204"/>
  <c r="P21" i="204"/>
  <c r="U20" i="204"/>
  <c r="P20" i="204"/>
  <c r="U19" i="204"/>
  <c r="P19" i="204"/>
  <c r="U18" i="204"/>
  <c r="P18" i="204"/>
  <c r="I57" i="204"/>
  <c r="H57" i="204"/>
  <c r="I56" i="204"/>
  <c r="H56" i="204"/>
  <c r="I55" i="204"/>
  <c r="H55" i="204"/>
  <c r="I54" i="204"/>
  <c r="H54" i="204"/>
  <c r="I53" i="204"/>
  <c r="H53" i="204"/>
  <c r="I52" i="204"/>
  <c r="H52" i="204"/>
  <c r="I51" i="204"/>
  <c r="H51" i="204"/>
  <c r="I50" i="204"/>
  <c r="H50" i="204"/>
  <c r="I49" i="204"/>
  <c r="H49" i="204"/>
  <c r="I48" i="204"/>
  <c r="H48" i="204"/>
  <c r="I47" i="204"/>
  <c r="H47" i="204"/>
  <c r="I46" i="204"/>
  <c r="H46" i="204"/>
  <c r="I45" i="204"/>
  <c r="H45" i="204"/>
  <c r="I44" i="204"/>
  <c r="H44" i="204"/>
  <c r="I43" i="204"/>
  <c r="H43" i="204"/>
  <c r="I42" i="204"/>
  <c r="H42" i="204"/>
  <c r="I41" i="204"/>
  <c r="H41" i="204"/>
  <c r="I40" i="204"/>
  <c r="H40" i="204"/>
  <c r="I39" i="204"/>
  <c r="H39" i="204"/>
  <c r="I38" i="204"/>
  <c r="H38" i="204"/>
  <c r="I37" i="204"/>
  <c r="H37" i="204"/>
  <c r="I36" i="204"/>
  <c r="H36" i="204"/>
  <c r="I35" i="204"/>
  <c r="H35" i="204"/>
  <c r="I34" i="204"/>
  <c r="H34" i="204"/>
  <c r="I33" i="204"/>
  <c r="H33" i="204"/>
  <c r="I32" i="204"/>
  <c r="H32" i="204"/>
  <c r="I31" i="204"/>
  <c r="H31" i="204"/>
  <c r="I30" i="204"/>
  <c r="H30" i="204"/>
  <c r="I29" i="204"/>
  <c r="H29" i="204"/>
  <c r="I28" i="204"/>
  <c r="H28" i="204"/>
  <c r="I27" i="204"/>
  <c r="H27" i="204"/>
  <c r="I26" i="204"/>
  <c r="H26" i="204"/>
  <c r="I25" i="204"/>
  <c r="H25" i="204"/>
  <c r="I24" i="204"/>
  <c r="H24" i="204"/>
  <c r="I23" i="204"/>
  <c r="H23" i="204"/>
  <c r="I22" i="204"/>
  <c r="H22" i="204"/>
  <c r="I21" i="204"/>
  <c r="H21" i="204"/>
  <c r="I20" i="204"/>
  <c r="H20" i="204"/>
  <c r="I19" i="204"/>
  <c r="H19" i="204"/>
  <c r="H18" i="204"/>
  <c r="I18" i="204"/>
  <c r="K71" i="1"/>
  <c r="K12" i="1"/>
  <c r="D42" i="31"/>
  <c r="K51" i="31"/>
  <c r="K59" i="31" s="1"/>
  <c r="K4" i="203"/>
  <c r="C4" i="203"/>
  <c r="K4" i="202"/>
  <c r="C4" i="202"/>
  <c r="K4" i="201"/>
  <c r="C4" i="201"/>
  <c r="K4" i="200"/>
  <c r="C4" i="200"/>
  <c r="K4" i="199"/>
  <c r="C4" i="199"/>
  <c r="K4" i="198"/>
  <c r="C4" i="198"/>
  <c r="K4" i="197"/>
  <c r="C4" i="197"/>
  <c r="K4" i="196"/>
  <c r="C4" i="196"/>
  <c r="K4" i="195"/>
  <c r="C4" i="195"/>
  <c r="K4" i="194"/>
  <c r="C4" i="194"/>
  <c r="K4" i="193"/>
  <c r="C4" i="193"/>
  <c r="K4" i="192"/>
  <c r="C4" i="192"/>
  <c r="K4" i="191"/>
  <c r="C4" i="191"/>
  <c r="K4" i="190"/>
  <c r="C4" i="190"/>
  <c r="K4" i="189"/>
  <c r="C4" i="189"/>
  <c r="K4" i="188"/>
  <c r="C4" i="188"/>
  <c r="K4" i="187"/>
  <c r="C4" i="187"/>
  <c r="K4" i="186"/>
  <c r="C4" i="186"/>
  <c r="K4" i="185"/>
  <c r="C4" i="185"/>
  <c r="K4" i="184"/>
  <c r="C4" i="184"/>
  <c r="K4" i="183"/>
  <c r="C4" i="183"/>
  <c r="K4" i="182"/>
  <c r="C4" i="182"/>
  <c r="K4" i="181"/>
  <c r="C4" i="181"/>
  <c r="K4" i="180"/>
  <c r="C4" i="180"/>
  <c r="K4" i="179"/>
  <c r="C4" i="179"/>
  <c r="K4" i="178"/>
  <c r="C4" i="178"/>
  <c r="K4" i="177"/>
  <c r="C4" i="177"/>
  <c r="K4" i="176"/>
  <c r="C4" i="176"/>
  <c r="K4" i="175"/>
  <c r="C4" i="175"/>
  <c r="K4" i="174"/>
  <c r="C4" i="174"/>
  <c r="K4" i="173"/>
  <c r="C4" i="173"/>
  <c r="K4" i="172"/>
  <c r="C4" i="172"/>
  <c r="K4" i="105"/>
  <c r="C4" i="105"/>
  <c r="K4" i="104"/>
  <c r="C4" i="104"/>
  <c r="K4" i="103"/>
  <c r="C4" i="103"/>
  <c r="K4" i="102"/>
  <c r="C4" i="102"/>
  <c r="K4" i="101"/>
  <c r="C4" i="101"/>
  <c r="K4" i="100"/>
  <c r="C4" i="100"/>
  <c r="K4" i="99"/>
  <c r="C4" i="99"/>
  <c r="K4" i="68"/>
  <c r="C4" i="68"/>
  <c r="Q56" i="169"/>
  <c r="G56" i="169"/>
  <c r="T54" i="169"/>
  <c r="S54" i="169"/>
  <c r="N54" i="169"/>
  <c r="J54" i="169"/>
  <c r="I54" i="169"/>
  <c r="D54" i="169"/>
  <c r="T53" i="169"/>
  <c r="S53" i="169"/>
  <c r="N53" i="169"/>
  <c r="J53" i="169"/>
  <c r="I53" i="169"/>
  <c r="D53" i="169"/>
  <c r="T52" i="169"/>
  <c r="S52" i="169"/>
  <c r="N52" i="169"/>
  <c r="J52" i="169"/>
  <c r="I52" i="169"/>
  <c r="D52" i="169"/>
  <c r="T51" i="169"/>
  <c r="S51" i="169"/>
  <c r="N51" i="169"/>
  <c r="J51" i="169"/>
  <c r="I51" i="169"/>
  <c r="D51" i="169"/>
  <c r="T50" i="169"/>
  <c r="S50" i="169"/>
  <c r="N50" i="169"/>
  <c r="J50" i="169"/>
  <c r="I50" i="169"/>
  <c r="D50" i="169"/>
  <c r="T49" i="169"/>
  <c r="S49" i="169"/>
  <c r="N49" i="169"/>
  <c r="J49" i="169"/>
  <c r="I49" i="169"/>
  <c r="D49" i="169"/>
  <c r="T48" i="169"/>
  <c r="S48" i="169"/>
  <c r="N48" i="169"/>
  <c r="J48" i="169"/>
  <c r="I48" i="169"/>
  <c r="D48" i="169"/>
  <c r="T47" i="169"/>
  <c r="S47" i="169"/>
  <c r="N47" i="169"/>
  <c r="J47" i="169"/>
  <c r="I47" i="169"/>
  <c r="D47" i="169"/>
  <c r="T46" i="169"/>
  <c r="S46" i="169"/>
  <c r="N46" i="169"/>
  <c r="J46" i="169"/>
  <c r="I46" i="169"/>
  <c r="D46" i="169"/>
  <c r="T45" i="169"/>
  <c r="S45" i="169"/>
  <c r="N45" i="169"/>
  <c r="J45" i="169"/>
  <c r="I45" i="169"/>
  <c r="D45" i="169"/>
  <c r="T44" i="169"/>
  <c r="S44" i="169"/>
  <c r="N44" i="169"/>
  <c r="J44" i="169"/>
  <c r="I44" i="169"/>
  <c r="D44" i="169"/>
  <c r="T43" i="169"/>
  <c r="S43" i="169"/>
  <c r="N43" i="169"/>
  <c r="J43" i="169"/>
  <c r="I43" i="169"/>
  <c r="D43" i="169"/>
  <c r="T42" i="169"/>
  <c r="S42" i="169"/>
  <c r="N42" i="169"/>
  <c r="J42" i="169"/>
  <c r="I42" i="169"/>
  <c r="D42" i="169"/>
  <c r="T41" i="169"/>
  <c r="S41" i="169"/>
  <c r="N41" i="169"/>
  <c r="J41" i="169"/>
  <c r="I41" i="169"/>
  <c r="D41" i="169"/>
  <c r="T40" i="169"/>
  <c r="S40" i="169"/>
  <c r="N40" i="169"/>
  <c r="J40" i="169"/>
  <c r="I40" i="169"/>
  <c r="D40" i="169"/>
  <c r="N35" i="169"/>
  <c r="D35" i="169"/>
  <c r="Q29" i="169"/>
  <c r="G29" i="169"/>
  <c r="T27" i="169"/>
  <c r="S27" i="169"/>
  <c r="N27" i="169"/>
  <c r="J27" i="169"/>
  <c r="I27" i="169"/>
  <c r="D27" i="169"/>
  <c r="T26" i="169"/>
  <c r="S26" i="169"/>
  <c r="N26" i="169"/>
  <c r="J26" i="169"/>
  <c r="I26" i="169"/>
  <c r="D26" i="169"/>
  <c r="T25" i="169"/>
  <c r="S25" i="169"/>
  <c r="N25" i="169"/>
  <c r="J25" i="169"/>
  <c r="I25" i="169"/>
  <c r="D25" i="169"/>
  <c r="T24" i="169"/>
  <c r="S24" i="169"/>
  <c r="N24" i="169"/>
  <c r="J24" i="169"/>
  <c r="I24" i="169"/>
  <c r="D24" i="169"/>
  <c r="T23" i="169"/>
  <c r="S23" i="169"/>
  <c r="N23" i="169"/>
  <c r="J23" i="169"/>
  <c r="I23" i="169"/>
  <c r="D23" i="169"/>
  <c r="T22" i="169"/>
  <c r="S22" i="169"/>
  <c r="N22" i="169"/>
  <c r="J22" i="169"/>
  <c r="I22" i="169"/>
  <c r="D22" i="169"/>
  <c r="T21" i="169"/>
  <c r="S21" i="169"/>
  <c r="N21" i="169"/>
  <c r="J21" i="169"/>
  <c r="I21" i="169"/>
  <c r="D21" i="169"/>
  <c r="T20" i="169"/>
  <c r="S20" i="169"/>
  <c r="N20" i="169"/>
  <c r="J20" i="169"/>
  <c r="I20" i="169"/>
  <c r="D20" i="169"/>
  <c r="T19" i="169"/>
  <c r="S19" i="169"/>
  <c r="N19" i="169"/>
  <c r="J19" i="169"/>
  <c r="I19" i="169"/>
  <c r="D19" i="169"/>
  <c r="T18" i="169"/>
  <c r="S18" i="169"/>
  <c r="N18" i="169"/>
  <c r="J18" i="169"/>
  <c r="I18" i="169"/>
  <c r="D18" i="169"/>
  <c r="T17" i="169"/>
  <c r="S17" i="169"/>
  <c r="N17" i="169"/>
  <c r="J17" i="169"/>
  <c r="I17" i="169"/>
  <c r="D17" i="169"/>
  <c r="T16" i="169"/>
  <c r="S16" i="169"/>
  <c r="N16" i="169"/>
  <c r="J16" i="169"/>
  <c r="I16" i="169"/>
  <c r="D16" i="169"/>
  <c r="T15" i="169"/>
  <c r="S15" i="169"/>
  <c r="N15" i="169"/>
  <c r="J15" i="169"/>
  <c r="I15" i="169"/>
  <c r="D15" i="169"/>
  <c r="T14" i="169"/>
  <c r="S14" i="169"/>
  <c r="N14" i="169"/>
  <c r="J14" i="169"/>
  <c r="I14" i="169"/>
  <c r="G28" i="169" s="1"/>
  <c r="G31" i="169" s="1"/>
  <c r="D14" i="169"/>
  <c r="T13" i="169"/>
  <c r="S13" i="169"/>
  <c r="N13" i="169"/>
  <c r="J13" i="169"/>
  <c r="I13" i="169"/>
  <c r="D13" i="169"/>
  <c r="N8" i="169"/>
  <c r="D8" i="169"/>
  <c r="T4" i="169"/>
  <c r="B4" i="169"/>
  <c r="Q56" i="168"/>
  <c r="Q58" i="168" s="1"/>
  <c r="G56" i="168"/>
  <c r="T54" i="168"/>
  <c r="S54" i="168"/>
  <c r="N54" i="168"/>
  <c r="J54" i="168"/>
  <c r="I54" i="168"/>
  <c r="D54" i="168"/>
  <c r="T53" i="168"/>
  <c r="S53" i="168"/>
  <c r="N53" i="168"/>
  <c r="J53" i="168"/>
  <c r="I53" i="168"/>
  <c r="D53" i="168"/>
  <c r="T52" i="168"/>
  <c r="S52" i="168"/>
  <c r="N52" i="168"/>
  <c r="J52" i="168"/>
  <c r="I52" i="168"/>
  <c r="D52" i="168"/>
  <c r="T51" i="168"/>
  <c r="S51" i="168"/>
  <c r="N51" i="168"/>
  <c r="J51" i="168"/>
  <c r="I51" i="168"/>
  <c r="D51" i="168"/>
  <c r="T50" i="168"/>
  <c r="S50" i="168"/>
  <c r="N50" i="168"/>
  <c r="J50" i="168"/>
  <c r="I50" i="168"/>
  <c r="D50" i="168"/>
  <c r="T49" i="168"/>
  <c r="S49" i="168"/>
  <c r="N49" i="168"/>
  <c r="J49" i="168"/>
  <c r="I49" i="168"/>
  <c r="D49" i="168"/>
  <c r="T48" i="168"/>
  <c r="S48" i="168"/>
  <c r="N48" i="168"/>
  <c r="J48" i="168"/>
  <c r="I48" i="168"/>
  <c r="D48" i="168"/>
  <c r="T47" i="168"/>
  <c r="S47" i="168"/>
  <c r="N47" i="168"/>
  <c r="J47" i="168"/>
  <c r="I47" i="168"/>
  <c r="D47" i="168"/>
  <c r="T46" i="168"/>
  <c r="S46" i="168"/>
  <c r="N46" i="168"/>
  <c r="J46" i="168"/>
  <c r="I46" i="168"/>
  <c r="D46" i="168"/>
  <c r="T45" i="168"/>
  <c r="S45" i="168"/>
  <c r="N45" i="168"/>
  <c r="J45" i="168"/>
  <c r="I45" i="168"/>
  <c r="D45" i="168"/>
  <c r="T44" i="168"/>
  <c r="S44" i="168"/>
  <c r="N44" i="168"/>
  <c r="J44" i="168"/>
  <c r="I44" i="168"/>
  <c r="D44" i="168"/>
  <c r="T43" i="168"/>
  <c r="S43" i="168"/>
  <c r="N43" i="168"/>
  <c r="J43" i="168"/>
  <c r="I43" i="168"/>
  <c r="D43" i="168"/>
  <c r="T42" i="168"/>
  <c r="S42" i="168"/>
  <c r="N42" i="168"/>
  <c r="J42" i="168"/>
  <c r="I42" i="168"/>
  <c r="D42" i="168"/>
  <c r="T41" i="168"/>
  <c r="S41" i="168"/>
  <c r="N41" i="168"/>
  <c r="J41" i="168"/>
  <c r="I41" i="168"/>
  <c r="G55" i="168" s="1"/>
  <c r="G58" i="168" s="1"/>
  <c r="D41" i="168"/>
  <c r="T40" i="168"/>
  <c r="S40" i="168"/>
  <c r="N40" i="168"/>
  <c r="J40" i="168"/>
  <c r="I40" i="168"/>
  <c r="D40" i="168"/>
  <c r="N35" i="168"/>
  <c r="D35" i="168"/>
  <c r="Q29" i="168"/>
  <c r="G29" i="168"/>
  <c r="T27" i="168"/>
  <c r="S27" i="168"/>
  <c r="N27" i="168"/>
  <c r="J27" i="168"/>
  <c r="I27" i="168"/>
  <c r="D27" i="168"/>
  <c r="T26" i="168"/>
  <c r="S26" i="168"/>
  <c r="N26" i="168"/>
  <c r="J26" i="168"/>
  <c r="I26" i="168"/>
  <c r="D26" i="168"/>
  <c r="T25" i="168"/>
  <c r="S25" i="168"/>
  <c r="N25" i="168"/>
  <c r="J25" i="168"/>
  <c r="I25" i="168"/>
  <c r="D25" i="168"/>
  <c r="T24" i="168"/>
  <c r="S24" i="168"/>
  <c r="N24" i="168"/>
  <c r="J24" i="168"/>
  <c r="I24" i="168"/>
  <c r="D24" i="168"/>
  <c r="T23" i="168"/>
  <c r="S23" i="168"/>
  <c r="N23" i="168"/>
  <c r="J23" i="168"/>
  <c r="I23" i="168"/>
  <c r="D23" i="168"/>
  <c r="T22" i="168"/>
  <c r="S22" i="168"/>
  <c r="N22" i="168"/>
  <c r="J22" i="168"/>
  <c r="I22" i="168"/>
  <c r="D22" i="168"/>
  <c r="T21" i="168"/>
  <c r="S21" i="168"/>
  <c r="N21" i="168"/>
  <c r="J21" i="168"/>
  <c r="I21" i="168"/>
  <c r="D21" i="168"/>
  <c r="T20" i="168"/>
  <c r="S20" i="168"/>
  <c r="N20" i="168"/>
  <c r="J20" i="168"/>
  <c r="I20" i="168"/>
  <c r="D20" i="168"/>
  <c r="T19" i="168"/>
  <c r="S19" i="168"/>
  <c r="N19" i="168"/>
  <c r="J19" i="168"/>
  <c r="I19" i="168"/>
  <c r="D19" i="168"/>
  <c r="T18" i="168"/>
  <c r="S18" i="168"/>
  <c r="N18" i="168"/>
  <c r="J18" i="168"/>
  <c r="I18" i="168"/>
  <c r="D18" i="168"/>
  <c r="T17" i="168"/>
  <c r="S17" i="168"/>
  <c r="N17" i="168"/>
  <c r="J17" i="168"/>
  <c r="I17" i="168"/>
  <c r="D17" i="168"/>
  <c r="T16" i="168"/>
  <c r="S16" i="168"/>
  <c r="N16" i="168"/>
  <c r="J16" i="168"/>
  <c r="I16" i="168"/>
  <c r="D16" i="168"/>
  <c r="T15" i="168"/>
  <c r="S15" i="168"/>
  <c r="N15" i="168"/>
  <c r="J15" i="168"/>
  <c r="I15" i="168"/>
  <c r="D15" i="168"/>
  <c r="T14" i="168"/>
  <c r="S14" i="168"/>
  <c r="N14" i="168"/>
  <c r="J14" i="168"/>
  <c r="I14" i="168"/>
  <c r="D14" i="168"/>
  <c r="T13" i="168"/>
  <c r="S13" i="168"/>
  <c r="N13" i="168"/>
  <c r="J13" i="168"/>
  <c r="I13" i="168"/>
  <c r="D13" i="168"/>
  <c r="N8" i="168"/>
  <c r="D8" i="168"/>
  <c r="T4" i="168"/>
  <c r="B4" i="168"/>
  <c r="Q56" i="167"/>
  <c r="G56" i="167"/>
  <c r="T54" i="167"/>
  <c r="S54" i="167"/>
  <c r="N54" i="167"/>
  <c r="J54" i="167"/>
  <c r="I54" i="167"/>
  <c r="D54" i="167"/>
  <c r="T53" i="167"/>
  <c r="S53" i="167"/>
  <c r="N53" i="167"/>
  <c r="J53" i="167"/>
  <c r="I53" i="167"/>
  <c r="D53" i="167"/>
  <c r="T52" i="167"/>
  <c r="S52" i="167"/>
  <c r="N52" i="167"/>
  <c r="J52" i="167"/>
  <c r="I52" i="167"/>
  <c r="D52" i="167"/>
  <c r="T51" i="167"/>
  <c r="S51" i="167"/>
  <c r="N51" i="167"/>
  <c r="J51" i="167"/>
  <c r="I51" i="167"/>
  <c r="D51" i="167"/>
  <c r="T50" i="167"/>
  <c r="S50" i="167"/>
  <c r="N50" i="167"/>
  <c r="J50" i="167"/>
  <c r="I50" i="167"/>
  <c r="D50" i="167"/>
  <c r="T49" i="167"/>
  <c r="S49" i="167"/>
  <c r="N49" i="167"/>
  <c r="J49" i="167"/>
  <c r="I49" i="167"/>
  <c r="D49" i="167"/>
  <c r="T48" i="167"/>
  <c r="S48" i="167"/>
  <c r="N48" i="167"/>
  <c r="J48" i="167"/>
  <c r="I48" i="167"/>
  <c r="D48" i="167"/>
  <c r="T47" i="167"/>
  <c r="S47" i="167"/>
  <c r="N47" i="167"/>
  <c r="J47" i="167"/>
  <c r="I47" i="167"/>
  <c r="D47" i="167"/>
  <c r="T46" i="167"/>
  <c r="S46" i="167"/>
  <c r="N46" i="167"/>
  <c r="J46" i="167"/>
  <c r="I46" i="167"/>
  <c r="D46" i="167"/>
  <c r="T45" i="167"/>
  <c r="S45" i="167"/>
  <c r="N45" i="167"/>
  <c r="J45" i="167"/>
  <c r="I45" i="167"/>
  <c r="D45" i="167"/>
  <c r="T44" i="167"/>
  <c r="S44" i="167"/>
  <c r="N44" i="167"/>
  <c r="J44" i="167"/>
  <c r="I44" i="167"/>
  <c r="D44" i="167"/>
  <c r="T43" i="167"/>
  <c r="S43" i="167"/>
  <c r="N43" i="167"/>
  <c r="J43" i="167"/>
  <c r="I43" i="167"/>
  <c r="D43" i="167"/>
  <c r="T42" i="167"/>
  <c r="S42" i="167"/>
  <c r="N42" i="167"/>
  <c r="J42" i="167"/>
  <c r="I42" i="167"/>
  <c r="D42" i="167"/>
  <c r="T41" i="167"/>
  <c r="S41" i="167"/>
  <c r="N41" i="167"/>
  <c r="J41" i="167"/>
  <c r="I41" i="167"/>
  <c r="D41" i="167"/>
  <c r="T40" i="167"/>
  <c r="S40" i="167"/>
  <c r="N40" i="167"/>
  <c r="J40" i="167"/>
  <c r="I40" i="167"/>
  <c r="D40" i="167"/>
  <c r="N35" i="167"/>
  <c r="D35" i="167"/>
  <c r="Q29" i="167"/>
  <c r="G29" i="167"/>
  <c r="T27" i="167"/>
  <c r="S27" i="167"/>
  <c r="N27" i="167"/>
  <c r="J27" i="167"/>
  <c r="I27" i="167"/>
  <c r="D27" i="167"/>
  <c r="T26" i="167"/>
  <c r="S26" i="167"/>
  <c r="N26" i="167"/>
  <c r="J26" i="167"/>
  <c r="I26" i="167"/>
  <c r="D26" i="167"/>
  <c r="T25" i="167"/>
  <c r="S25" i="167"/>
  <c r="N25" i="167"/>
  <c r="J25" i="167"/>
  <c r="I25" i="167"/>
  <c r="D25" i="167"/>
  <c r="T24" i="167"/>
  <c r="S24" i="167"/>
  <c r="N24" i="167"/>
  <c r="J24" i="167"/>
  <c r="I24" i="167"/>
  <c r="D24" i="167"/>
  <c r="T23" i="167"/>
  <c r="S23" i="167"/>
  <c r="N23" i="167"/>
  <c r="J23" i="167"/>
  <c r="I23" i="167"/>
  <c r="D23" i="167"/>
  <c r="T22" i="167"/>
  <c r="S22" i="167"/>
  <c r="N22" i="167"/>
  <c r="J22" i="167"/>
  <c r="I22" i="167"/>
  <c r="D22" i="167"/>
  <c r="T21" i="167"/>
  <c r="S21" i="167"/>
  <c r="N21" i="167"/>
  <c r="J21" i="167"/>
  <c r="I21" i="167"/>
  <c r="D21" i="167"/>
  <c r="T20" i="167"/>
  <c r="S20" i="167"/>
  <c r="N20" i="167"/>
  <c r="J20" i="167"/>
  <c r="I20" i="167"/>
  <c r="D20" i="167"/>
  <c r="T19" i="167"/>
  <c r="S19" i="167"/>
  <c r="N19" i="167"/>
  <c r="J19" i="167"/>
  <c r="I19" i="167"/>
  <c r="D19" i="167"/>
  <c r="T18" i="167"/>
  <c r="S18" i="167"/>
  <c r="N18" i="167"/>
  <c r="J18" i="167"/>
  <c r="I18" i="167"/>
  <c r="D18" i="167"/>
  <c r="T17" i="167"/>
  <c r="S17" i="167"/>
  <c r="N17" i="167"/>
  <c r="J17" i="167"/>
  <c r="I17" i="167"/>
  <c r="D17" i="167"/>
  <c r="T16" i="167"/>
  <c r="S16" i="167"/>
  <c r="N16" i="167"/>
  <c r="J16" i="167"/>
  <c r="I16" i="167"/>
  <c r="D16" i="167"/>
  <c r="T15" i="167"/>
  <c r="S15" i="167"/>
  <c r="N15" i="167"/>
  <c r="J15" i="167"/>
  <c r="I15" i="167"/>
  <c r="D15" i="167"/>
  <c r="T14" i="167"/>
  <c r="S14" i="167"/>
  <c r="N14" i="167"/>
  <c r="J14" i="167"/>
  <c r="I14" i="167"/>
  <c r="G28" i="167" s="1"/>
  <c r="D14" i="167"/>
  <c r="T13" i="167"/>
  <c r="S13" i="167"/>
  <c r="N13" i="167"/>
  <c r="Q28" i="167" s="1"/>
  <c r="Q31" i="167" s="1"/>
  <c r="J13" i="167"/>
  <c r="I13" i="167"/>
  <c r="D13" i="167"/>
  <c r="N8" i="167"/>
  <c r="D8" i="167"/>
  <c r="T4" i="167"/>
  <c r="B4" i="167"/>
  <c r="Q56" i="166"/>
  <c r="G56" i="166"/>
  <c r="T54" i="166"/>
  <c r="S54" i="166"/>
  <c r="N54" i="166"/>
  <c r="J54" i="166"/>
  <c r="I54" i="166"/>
  <c r="D54" i="166"/>
  <c r="T53" i="166"/>
  <c r="S53" i="166"/>
  <c r="N53" i="166"/>
  <c r="J53" i="166"/>
  <c r="I53" i="166"/>
  <c r="D53" i="166"/>
  <c r="T52" i="166"/>
  <c r="S52" i="166"/>
  <c r="N52" i="166"/>
  <c r="J52" i="166"/>
  <c r="I52" i="166"/>
  <c r="D52" i="166"/>
  <c r="T51" i="166"/>
  <c r="S51" i="166"/>
  <c r="N51" i="166"/>
  <c r="J51" i="166"/>
  <c r="I51" i="166"/>
  <c r="D51" i="166"/>
  <c r="T50" i="166"/>
  <c r="S50" i="166"/>
  <c r="N50" i="166"/>
  <c r="J50" i="166"/>
  <c r="I50" i="166"/>
  <c r="D50" i="166"/>
  <c r="T49" i="166"/>
  <c r="S49" i="166"/>
  <c r="N49" i="166"/>
  <c r="J49" i="166"/>
  <c r="I49" i="166"/>
  <c r="D49" i="166"/>
  <c r="T48" i="166"/>
  <c r="S48" i="166"/>
  <c r="N48" i="166"/>
  <c r="J48" i="166"/>
  <c r="I48" i="166"/>
  <c r="D48" i="166"/>
  <c r="T47" i="166"/>
  <c r="S47" i="166"/>
  <c r="N47" i="166"/>
  <c r="J47" i="166"/>
  <c r="I47" i="166"/>
  <c r="D47" i="166"/>
  <c r="T46" i="166"/>
  <c r="S46" i="166"/>
  <c r="N46" i="166"/>
  <c r="J46" i="166"/>
  <c r="I46" i="166"/>
  <c r="D46" i="166"/>
  <c r="T45" i="166"/>
  <c r="S45" i="166"/>
  <c r="N45" i="166"/>
  <c r="J45" i="166"/>
  <c r="I45" i="166"/>
  <c r="D45" i="166"/>
  <c r="T44" i="166"/>
  <c r="S44" i="166"/>
  <c r="N44" i="166"/>
  <c r="J44" i="166"/>
  <c r="I44" i="166"/>
  <c r="D44" i="166"/>
  <c r="T43" i="166"/>
  <c r="S43" i="166"/>
  <c r="N43" i="166"/>
  <c r="J43" i="166"/>
  <c r="I43" i="166"/>
  <c r="D43" i="166"/>
  <c r="T42" i="166"/>
  <c r="S42" i="166"/>
  <c r="N42" i="166"/>
  <c r="J42" i="166"/>
  <c r="I42" i="166"/>
  <c r="D42" i="166"/>
  <c r="T41" i="166"/>
  <c r="S41" i="166"/>
  <c r="N41" i="166"/>
  <c r="J41" i="166"/>
  <c r="I41" i="166"/>
  <c r="G55" i="166" s="1"/>
  <c r="G58" i="166" s="1"/>
  <c r="D41" i="166"/>
  <c r="T40" i="166"/>
  <c r="S40" i="166"/>
  <c r="N40" i="166"/>
  <c r="J40" i="166"/>
  <c r="I40" i="166"/>
  <c r="D40" i="166"/>
  <c r="N35" i="166"/>
  <c r="D35" i="166"/>
  <c r="Q29" i="166"/>
  <c r="G29" i="166"/>
  <c r="T27" i="166"/>
  <c r="S27" i="166"/>
  <c r="N27" i="166"/>
  <c r="J27" i="166"/>
  <c r="I27" i="166"/>
  <c r="D27" i="166"/>
  <c r="T26" i="166"/>
  <c r="S26" i="166"/>
  <c r="N26" i="166"/>
  <c r="J26" i="166"/>
  <c r="I26" i="166"/>
  <c r="D26" i="166"/>
  <c r="T25" i="166"/>
  <c r="S25" i="166"/>
  <c r="N25" i="166"/>
  <c r="J25" i="166"/>
  <c r="I25" i="166"/>
  <c r="D25" i="166"/>
  <c r="T24" i="166"/>
  <c r="S24" i="166"/>
  <c r="N24" i="166"/>
  <c r="J24" i="166"/>
  <c r="I24" i="166"/>
  <c r="D24" i="166"/>
  <c r="T23" i="166"/>
  <c r="S23" i="166"/>
  <c r="N23" i="166"/>
  <c r="J23" i="166"/>
  <c r="I23" i="166"/>
  <c r="D23" i="166"/>
  <c r="T22" i="166"/>
  <c r="S22" i="166"/>
  <c r="N22" i="166"/>
  <c r="J22" i="166"/>
  <c r="I22" i="166"/>
  <c r="D22" i="166"/>
  <c r="T21" i="166"/>
  <c r="S21" i="166"/>
  <c r="N21" i="166"/>
  <c r="J21" i="166"/>
  <c r="I21" i="166"/>
  <c r="D21" i="166"/>
  <c r="T20" i="166"/>
  <c r="S20" i="166"/>
  <c r="N20" i="166"/>
  <c r="J20" i="166"/>
  <c r="I20" i="166"/>
  <c r="D20" i="166"/>
  <c r="T19" i="166"/>
  <c r="S19" i="166"/>
  <c r="N19" i="166"/>
  <c r="J19" i="166"/>
  <c r="I19" i="166"/>
  <c r="D19" i="166"/>
  <c r="T18" i="166"/>
  <c r="S18" i="166"/>
  <c r="N18" i="166"/>
  <c r="J18" i="166"/>
  <c r="I18" i="166"/>
  <c r="D18" i="166"/>
  <c r="T17" i="166"/>
  <c r="S17" i="166"/>
  <c r="N17" i="166"/>
  <c r="J17" i="166"/>
  <c r="I17" i="166"/>
  <c r="D17" i="166"/>
  <c r="T16" i="166"/>
  <c r="S16" i="166"/>
  <c r="N16" i="166"/>
  <c r="J16" i="166"/>
  <c r="I16" i="166"/>
  <c r="D16" i="166"/>
  <c r="T15" i="166"/>
  <c r="S15" i="166"/>
  <c r="N15" i="166"/>
  <c r="J15" i="166"/>
  <c r="I15" i="166"/>
  <c r="D15" i="166"/>
  <c r="T14" i="166"/>
  <c r="S14" i="166"/>
  <c r="N14" i="166"/>
  <c r="J14" i="166"/>
  <c r="I14" i="166"/>
  <c r="D14" i="166"/>
  <c r="T13" i="166"/>
  <c r="S13" i="166"/>
  <c r="N13" i="166"/>
  <c r="J13" i="166"/>
  <c r="I13" i="166"/>
  <c r="D13" i="166"/>
  <c r="N8" i="166"/>
  <c r="D8" i="166"/>
  <c r="T4" i="166"/>
  <c r="B4" i="166"/>
  <c r="Q56" i="165"/>
  <c r="G56" i="165"/>
  <c r="T54" i="165"/>
  <c r="S54" i="165"/>
  <c r="N54" i="165"/>
  <c r="J54" i="165"/>
  <c r="I54" i="165"/>
  <c r="D54" i="165"/>
  <c r="T53" i="165"/>
  <c r="S53" i="165"/>
  <c r="N53" i="165"/>
  <c r="J53" i="165"/>
  <c r="I53" i="165"/>
  <c r="D53" i="165"/>
  <c r="T52" i="165"/>
  <c r="S52" i="165"/>
  <c r="N52" i="165"/>
  <c r="J52" i="165"/>
  <c r="I52" i="165"/>
  <c r="D52" i="165"/>
  <c r="T51" i="165"/>
  <c r="S51" i="165"/>
  <c r="N51" i="165"/>
  <c r="J51" i="165"/>
  <c r="I51" i="165"/>
  <c r="D51" i="165"/>
  <c r="T50" i="165"/>
  <c r="S50" i="165"/>
  <c r="N50" i="165"/>
  <c r="J50" i="165"/>
  <c r="I50" i="165"/>
  <c r="D50" i="165"/>
  <c r="T49" i="165"/>
  <c r="S49" i="165"/>
  <c r="N49" i="165"/>
  <c r="J49" i="165"/>
  <c r="I49" i="165"/>
  <c r="D49" i="165"/>
  <c r="T48" i="165"/>
  <c r="S48" i="165"/>
  <c r="N48" i="165"/>
  <c r="J48" i="165"/>
  <c r="I48" i="165"/>
  <c r="D48" i="165"/>
  <c r="T47" i="165"/>
  <c r="S47" i="165"/>
  <c r="N47" i="165"/>
  <c r="J47" i="165"/>
  <c r="I47" i="165"/>
  <c r="D47" i="165"/>
  <c r="T46" i="165"/>
  <c r="S46" i="165"/>
  <c r="N46" i="165"/>
  <c r="J46" i="165"/>
  <c r="I46" i="165"/>
  <c r="D46" i="165"/>
  <c r="T45" i="165"/>
  <c r="S45" i="165"/>
  <c r="N45" i="165"/>
  <c r="J45" i="165"/>
  <c r="I45" i="165"/>
  <c r="D45" i="165"/>
  <c r="T44" i="165"/>
  <c r="S44" i="165"/>
  <c r="N44" i="165"/>
  <c r="J44" i="165"/>
  <c r="I44" i="165"/>
  <c r="D44" i="165"/>
  <c r="T43" i="165"/>
  <c r="S43" i="165"/>
  <c r="N43" i="165"/>
  <c r="J43" i="165"/>
  <c r="I43" i="165"/>
  <c r="D43" i="165"/>
  <c r="T42" i="165"/>
  <c r="S42" i="165"/>
  <c r="N42" i="165"/>
  <c r="J42" i="165"/>
  <c r="I42" i="165"/>
  <c r="D42" i="165"/>
  <c r="T41" i="165"/>
  <c r="S41" i="165"/>
  <c r="N41" i="165"/>
  <c r="J41" i="165"/>
  <c r="I41" i="165"/>
  <c r="D41" i="165"/>
  <c r="T40" i="165"/>
  <c r="S40" i="165"/>
  <c r="N40" i="165"/>
  <c r="J40" i="165"/>
  <c r="I40" i="165"/>
  <c r="D40" i="165"/>
  <c r="N35" i="165"/>
  <c r="D35" i="165"/>
  <c r="Q29" i="165"/>
  <c r="G29" i="165"/>
  <c r="T27" i="165"/>
  <c r="S27" i="165"/>
  <c r="N27" i="165"/>
  <c r="J27" i="165"/>
  <c r="I27" i="165"/>
  <c r="D27" i="165"/>
  <c r="T26" i="165"/>
  <c r="S26" i="165"/>
  <c r="N26" i="165"/>
  <c r="J26" i="165"/>
  <c r="I26" i="165"/>
  <c r="D26" i="165"/>
  <c r="T25" i="165"/>
  <c r="S25" i="165"/>
  <c r="N25" i="165"/>
  <c r="J25" i="165"/>
  <c r="I25" i="165"/>
  <c r="D25" i="165"/>
  <c r="T24" i="165"/>
  <c r="S24" i="165"/>
  <c r="N24" i="165"/>
  <c r="J24" i="165"/>
  <c r="I24" i="165"/>
  <c r="D24" i="165"/>
  <c r="T23" i="165"/>
  <c r="S23" i="165"/>
  <c r="N23" i="165"/>
  <c r="J23" i="165"/>
  <c r="I23" i="165"/>
  <c r="D23" i="165"/>
  <c r="T22" i="165"/>
  <c r="S22" i="165"/>
  <c r="N22" i="165"/>
  <c r="J22" i="165"/>
  <c r="I22" i="165"/>
  <c r="D22" i="165"/>
  <c r="T21" i="165"/>
  <c r="S21" i="165"/>
  <c r="N21" i="165"/>
  <c r="J21" i="165"/>
  <c r="I21" i="165"/>
  <c r="D21" i="165"/>
  <c r="T20" i="165"/>
  <c r="S20" i="165"/>
  <c r="N20" i="165"/>
  <c r="J20" i="165"/>
  <c r="I20" i="165"/>
  <c r="D20" i="165"/>
  <c r="T19" i="165"/>
  <c r="S19" i="165"/>
  <c r="N19" i="165"/>
  <c r="J19" i="165"/>
  <c r="I19" i="165"/>
  <c r="D19" i="165"/>
  <c r="T18" i="165"/>
  <c r="S18" i="165"/>
  <c r="N18" i="165"/>
  <c r="J18" i="165"/>
  <c r="I18" i="165"/>
  <c r="D18" i="165"/>
  <c r="T17" i="165"/>
  <c r="S17" i="165"/>
  <c r="N17" i="165"/>
  <c r="J17" i="165"/>
  <c r="I17" i="165"/>
  <c r="D17" i="165"/>
  <c r="T16" i="165"/>
  <c r="S16" i="165"/>
  <c r="N16" i="165"/>
  <c r="J16" i="165"/>
  <c r="I16" i="165"/>
  <c r="D16" i="165"/>
  <c r="T15" i="165"/>
  <c r="S15" i="165"/>
  <c r="N15" i="165"/>
  <c r="J15" i="165"/>
  <c r="I15" i="165"/>
  <c r="D15" i="165"/>
  <c r="T14" i="165"/>
  <c r="S14" i="165"/>
  <c r="N14" i="165"/>
  <c r="J14" i="165"/>
  <c r="I14" i="165"/>
  <c r="D14" i="165"/>
  <c r="T13" i="165"/>
  <c r="S13" i="165"/>
  <c r="N13" i="165"/>
  <c r="J13" i="165"/>
  <c r="I13" i="165"/>
  <c r="D13" i="165"/>
  <c r="N8" i="165"/>
  <c r="D8" i="165"/>
  <c r="T4" i="165"/>
  <c r="B4" i="165"/>
  <c r="Q56" i="164"/>
  <c r="G56" i="164"/>
  <c r="T54" i="164"/>
  <c r="S54" i="164"/>
  <c r="N54" i="164"/>
  <c r="J54" i="164"/>
  <c r="I54" i="164"/>
  <c r="D54" i="164"/>
  <c r="T53" i="164"/>
  <c r="S53" i="164"/>
  <c r="N53" i="164"/>
  <c r="J53" i="164"/>
  <c r="I53" i="164"/>
  <c r="D53" i="164"/>
  <c r="T52" i="164"/>
  <c r="S52" i="164"/>
  <c r="N52" i="164"/>
  <c r="J52" i="164"/>
  <c r="I52" i="164"/>
  <c r="D52" i="164"/>
  <c r="T51" i="164"/>
  <c r="S51" i="164"/>
  <c r="N51" i="164"/>
  <c r="J51" i="164"/>
  <c r="I51" i="164"/>
  <c r="D51" i="164"/>
  <c r="T50" i="164"/>
  <c r="S50" i="164"/>
  <c r="N50" i="164"/>
  <c r="J50" i="164"/>
  <c r="I50" i="164"/>
  <c r="D50" i="164"/>
  <c r="T49" i="164"/>
  <c r="S49" i="164"/>
  <c r="N49" i="164"/>
  <c r="J49" i="164"/>
  <c r="I49" i="164"/>
  <c r="D49" i="164"/>
  <c r="T48" i="164"/>
  <c r="S48" i="164"/>
  <c r="N48" i="164"/>
  <c r="J48" i="164"/>
  <c r="I48" i="164"/>
  <c r="D48" i="164"/>
  <c r="T47" i="164"/>
  <c r="S47" i="164"/>
  <c r="N47" i="164"/>
  <c r="J47" i="164"/>
  <c r="I47" i="164"/>
  <c r="D47" i="164"/>
  <c r="T46" i="164"/>
  <c r="S46" i="164"/>
  <c r="N46" i="164"/>
  <c r="J46" i="164"/>
  <c r="I46" i="164"/>
  <c r="D46" i="164"/>
  <c r="T45" i="164"/>
  <c r="S45" i="164"/>
  <c r="N45" i="164"/>
  <c r="J45" i="164"/>
  <c r="I45" i="164"/>
  <c r="D45" i="164"/>
  <c r="T44" i="164"/>
  <c r="S44" i="164"/>
  <c r="N44" i="164"/>
  <c r="J44" i="164"/>
  <c r="I44" i="164"/>
  <c r="D44" i="164"/>
  <c r="T43" i="164"/>
  <c r="S43" i="164"/>
  <c r="N43" i="164"/>
  <c r="J43" i="164"/>
  <c r="I43" i="164"/>
  <c r="D43" i="164"/>
  <c r="T42" i="164"/>
  <c r="S42" i="164"/>
  <c r="N42" i="164"/>
  <c r="J42" i="164"/>
  <c r="I42" i="164"/>
  <c r="D42" i="164"/>
  <c r="T41" i="164"/>
  <c r="S41" i="164"/>
  <c r="N41" i="164"/>
  <c r="J41" i="164"/>
  <c r="I41" i="164"/>
  <c r="D41" i="164"/>
  <c r="T40" i="164"/>
  <c r="S40" i="164"/>
  <c r="N40" i="164"/>
  <c r="J40" i="164"/>
  <c r="I40" i="164"/>
  <c r="D40" i="164"/>
  <c r="N35" i="164"/>
  <c r="D35" i="164"/>
  <c r="Q29" i="164"/>
  <c r="G29" i="164"/>
  <c r="T27" i="164"/>
  <c r="S27" i="164"/>
  <c r="N27" i="164"/>
  <c r="J27" i="164"/>
  <c r="I27" i="164"/>
  <c r="D27" i="164"/>
  <c r="T26" i="164"/>
  <c r="S26" i="164"/>
  <c r="N26" i="164"/>
  <c r="J26" i="164"/>
  <c r="I26" i="164"/>
  <c r="D26" i="164"/>
  <c r="T25" i="164"/>
  <c r="S25" i="164"/>
  <c r="N25" i="164"/>
  <c r="J25" i="164"/>
  <c r="I25" i="164"/>
  <c r="D25" i="164"/>
  <c r="T24" i="164"/>
  <c r="S24" i="164"/>
  <c r="N24" i="164"/>
  <c r="J24" i="164"/>
  <c r="I24" i="164"/>
  <c r="D24" i="164"/>
  <c r="T23" i="164"/>
  <c r="S23" i="164"/>
  <c r="N23" i="164"/>
  <c r="J23" i="164"/>
  <c r="I23" i="164"/>
  <c r="D23" i="164"/>
  <c r="T22" i="164"/>
  <c r="S22" i="164"/>
  <c r="N22" i="164"/>
  <c r="J22" i="164"/>
  <c r="I22" i="164"/>
  <c r="D22" i="164"/>
  <c r="T21" i="164"/>
  <c r="S21" i="164"/>
  <c r="N21" i="164"/>
  <c r="J21" i="164"/>
  <c r="I21" i="164"/>
  <c r="D21" i="164"/>
  <c r="T20" i="164"/>
  <c r="S20" i="164"/>
  <c r="N20" i="164"/>
  <c r="J20" i="164"/>
  <c r="I20" i="164"/>
  <c r="D20" i="164"/>
  <c r="T19" i="164"/>
  <c r="S19" i="164"/>
  <c r="N19" i="164"/>
  <c r="J19" i="164"/>
  <c r="I19" i="164"/>
  <c r="D19" i="164"/>
  <c r="T18" i="164"/>
  <c r="S18" i="164"/>
  <c r="N18" i="164"/>
  <c r="J18" i="164"/>
  <c r="I18" i="164"/>
  <c r="D18" i="164"/>
  <c r="T17" i="164"/>
  <c r="S17" i="164"/>
  <c r="N17" i="164"/>
  <c r="J17" i="164"/>
  <c r="I17" i="164"/>
  <c r="D17" i="164"/>
  <c r="T16" i="164"/>
  <c r="S16" i="164"/>
  <c r="N16" i="164"/>
  <c r="J16" i="164"/>
  <c r="I16" i="164"/>
  <c r="D16" i="164"/>
  <c r="T15" i="164"/>
  <c r="S15" i="164"/>
  <c r="N15" i="164"/>
  <c r="J15" i="164"/>
  <c r="I15" i="164"/>
  <c r="D15" i="164"/>
  <c r="T14" i="164"/>
  <c r="S14" i="164"/>
  <c r="N14" i="164"/>
  <c r="J14" i="164"/>
  <c r="I14" i="164"/>
  <c r="D14" i="164"/>
  <c r="T13" i="164"/>
  <c r="S13" i="164"/>
  <c r="N13" i="164"/>
  <c r="J13" i="164"/>
  <c r="I13" i="164"/>
  <c r="D13" i="164"/>
  <c r="N8" i="164"/>
  <c r="D8" i="164"/>
  <c r="T4" i="164"/>
  <c r="B4" i="164"/>
  <c r="Q56" i="163"/>
  <c r="G56" i="163"/>
  <c r="T54" i="163"/>
  <c r="S54" i="163"/>
  <c r="N54" i="163"/>
  <c r="J54" i="163"/>
  <c r="I54" i="163"/>
  <c r="D54" i="163"/>
  <c r="T53" i="163"/>
  <c r="S53" i="163"/>
  <c r="N53" i="163"/>
  <c r="J53" i="163"/>
  <c r="I53" i="163"/>
  <c r="D53" i="163"/>
  <c r="T52" i="163"/>
  <c r="S52" i="163"/>
  <c r="N52" i="163"/>
  <c r="J52" i="163"/>
  <c r="I52" i="163"/>
  <c r="D52" i="163"/>
  <c r="T51" i="163"/>
  <c r="S51" i="163"/>
  <c r="N51" i="163"/>
  <c r="J51" i="163"/>
  <c r="I51" i="163"/>
  <c r="D51" i="163"/>
  <c r="T50" i="163"/>
  <c r="S50" i="163"/>
  <c r="N50" i="163"/>
  <c r="J50" i="163"/>
  <c r="I50" i="163"/>
  <c r="D50" i="163"/>
  <c r="T49" i="163"/>
  <c r="S49" i="163"/>
  <c r="N49" i="163"/>
  <c r="J49" i="163"/>
  <c r="I49" i="163"/>
  <c r="D49" i="163"/>
  <c r="T48" i="163"/>
  <c r="S48" i="163"/>
  <c r="N48" i="163"/>
  <c r="J48" i="163"/>
  <c r="I48" i="163"/>
  <c r="D48" i="163"/>
  <c r="T47" i="163"/>
  <c r="S47" i="163"/>
  <c r="N47" i="163"/>
  <c r="J47" i="163"/>
  <c r="I47" i="163"/>
  <c r="D47" i="163"/>
  <c r="T46" i="163"/>
  <c r="S46" i="163"/>
  <c r="N46" i="163"/>
  <c r="J46" i="163"/>
  <c r="I46" i="163"/>
  <c r="D46" i="163"/>
  <c r="T45" i="163"/>
  <c r="S45" i="163"/>
  <c r="N45" i="163"/>
  <c r="J45" i="163"/>
  <c r="I45" i="163"/>
  <c r="D45" i="163"/>
  <c r="T44" i="163"/>
  <c r="S44" i="163"/>
  <c r="N44" i="163"/>
  <c r="J44" i="163"/>
  <c r="I44" i="163"/>
  <c r="D44" i="163"/>
  <c r="T43" i="163"/>
  <c r="S43" i="163"/>
  <c r="N43" i="163"/>
  <c r="J43" i="163"/>
  <c r="I43" i="163"/>
  <c r="D43" i="163"/>
  <c r="T42" i="163"/>
  <c r="S42" i="163"/>
  <c r="N42" i="163"/>
  <c r="J42" i="163"/>
  <c r="I42" i="163"/>
  <c r="D42" i="163"/>
  <c r="T41" i="163"/>
  <c r="S41" i="163"/>
  <c r="N41" i="163"/>
  <c r="Q55" i="163" s="1"/>
  <c r="Q58" i="163" s="1"/>
  <c r="J41" i="163"/>
  <c r="I41" i="163"/>
  <c r="D41" i="163"/>
  <c r="T40" i="163"/>
  <c r="S40" i="163"/>
  <c r="N40" i="163"/>
  <c r="J40" i="163"/>
  <c r="I40" i="163"/>
  <c r="D40" i="163"/>
  <c r="N35" i="163"/>
  <c r="D35" i="163"/>
  <c r="Q29" i="163"/>
  <c r="G29" i="163"/>
  <c r="T27" i="163"/>
  <c r="S27" i="163"/>
  <c r="N27" i="163"/>
  <c r="J27" i="163"/>
  <c r="I27" i="163"/>
  <c r="D27" i="163"/>
  <c r="T26" i="163"/>
  <c r="S26" i="163"/>
  <c r="N26" i="163"/>
  <c r="J26" i="163"/>
  <c r="I26" i="163"/>
  <c r="D26" i="163"/>
  <c r="T25" i="163"/>
  <c r="S25" i="163"/>
  <c r="N25" i="163"/>
  <c r="J25" i="163"/>
  <c r="I25" i="163"/>
  <c r="D25" i="163"/>
  <c r="T24" i="163"/>
  <c r="S24" i="163"/>
  <c r="N24" i="163"/>
  <c r="J24" i="163"/>
  <c r="I24" i="163"/>
  <c r="D24" i="163"/>
  <c r="T23" i="163"/>
  <c r="S23" i="163"/>
  <c r="N23" i="163"/>
  <c r="J23" i="163"/>
  <c r="I23" i="163"/>
  <c r="D23" i="163"/>
  <c r="T22" i="163"/>
  <c r="S22" i="163"/>
  <c r="N22" i="163"/>
  <c r="J22" i="163"/>
  <c r="I22" i="163"/>
  <c r="D22" i="163"/>
  <c r="T21" i="163"/>
  <c r="S21" i="163"/>
  <c r="N21" i="163"/>
  <c r="J21" i="163"/>
  <c r="I21" i="163"/>
  <c r="D21" i="163"/>
  <c r="T20" i="163"/>
  <c r="S20" i="163"/>
  <c r="N20" i="163"/>
  <c r="J20" i="163"/>
  <c r="I20" i="163"/>
  <c r="D20" i="163"/>
  <c r="T19" i="163"/>
  <c r="S19" i="163"/>
  <c r="N19" i="163"/>
  <c r="J19" i="163"/>
  <c r="I19" i="163"/>
  <c r="D19" i="163"/>
  <c r="T18" i="163"/>
  <c r="S18" i="163"/>
  <c r="N18" i="163"/>
  <c r="J18" i="163"/>
  <c r="I18" i="163"/>
  <c r="D18" i="163"/>
  <c r="T17" i="163"/>
  <c r="S17" i="163"/>
  <c r="N17" i="163"/>
  <c r="J17" i="163"/>
  <c r="I17" i="163"/>
  <c r="D17" i="163"/>
  <c r="T16" i="163"/>
  <c r="S16" i="163"/>
  <c r="N16" i="163"/>
  <c r="J16" i="163"/>
  <c r="I16" i="163"/>
  <c r="D16" i="163"/>
  <c r="T15" i="163"/>
  <c r="S15" i="163"/>
  <c r="N15" i="163"/>
  <c r="J15" i="163"/>
  <c r="I15" i="163"/>
  <c r="D15" i="163"/>
  <c r="T14" i="163"/>
  <c r="S14" i="163"/>
  <c r="N14" i="163"/>
  <c r="J14" i="163"/>
  <c r="I14" i="163"/>
  <c r="G28" i="163" s="1"/>
  <c r="D14" i="163"/>
  <c r="T13" i="163"/>
  <c r="S13" i="163"/>
  <c r="N13" i="163"/>
  <c r="J13" i="163"/>
  <c r="I13" i="163"/>
  <c r="D13" i="163"/>
  <c r="N8" i="163"/>
  <c r="D8" i="163"/>
  <c r="T4" i="163"/>
  <c r="B4" i="163"/>
  <c r="Q56" i="162"/>
  <c r="G56" i="162"/>
  <c r="T54" i="162"/>
  <c r="S54" i="162"/>
  <c r="N54" i="162"/>
  <c r="J54" i="162"/>
  <c r="I54" i="162"/>
  <c r="D54" i="162"/>
  <c r="T53" i="162"/>
  <c r="S53" i="162"/>
  <c r="N53" i="162"/>
  <c r="J53" i="162"/>
  <c r="I53" i="162"/>
  <c r="D53" i="162"/>
  <c r="T52" i="162"/>
  <c r="S52" i="162"/>
  <c r="N52" i="162"/>
  <c r="J52" i="162"/>
  <c r="I52" i="162"/>
  <c r="D52" i="162"/>
  <c r="T51" i="162"/>
  <c r="S51" i="162"/>
  <c r="N51" i="162"/>
  <c r="J51" i="162"/>
  <c r="I51" i="162"/>
  <c r="D51" i="162"/>
  <c r="T50" i="162"/>
  <c r="S50" i="162"/>
  <c r="N50" i="162"/>
  <c r="J50" i="162"/>
  <c r="I50" i="162"/>
  <c r="D50" i="162"/>
  <c r="T49" i="162"/>
  <c r="S49" i="162"/>
  <c r="N49" i="162"/>
  <c r="J49" i="162"/>
  <c r="I49" i="162"/>
  <c r="D49" i="162"/>
  <c r="T48" i="162"/>
  <c r="S48" i="162"/>
  <c r="N48" i="162"/>
  <c r="J48" i="162"/>
  <c r="I48" i="162"/>
  <c r="D48" i="162"/>
  <c r="T47" i="162"/>
  <c r="S47" i="162"/>
  <c r="N47" i="162"/>
  <c r="J47" i="162"/>
  <c r="I47" i="162"/>
  <c r="D47" i="162"/>
  <c r="T46" i="162"/>
  <c r="S46" i="162"/>
  <c r="N46" i="162"/>
  <c r="J46" i="162"/>
  <c r="I46" i="162"/>
  <c r="D46" i="162"/>
  <c r="T45" i="162"/>
  <c r="S45" i="162"/>
  <c r="N45" i="162"/>
  <c r="J45" i="162"/>
  <c r="I45" i="162"/>
  <c r="D45" i="162"/>
  <c r="T44" i="162"/>
  <c r="S44" i="162"/>
  <c r="N44" i="162"/>
  <c r="J44" i="162"/>
  <c r="I44" i="162"/>
  <c r="D44" i="162"/>
  <c r="T43" i="162"/>
  <c r="S43" i="162"/>
  <c r="N43" i="162"/>
  <c r="J43" i="162"/>
  <c r="I43" i="162"/>
  <c r="D43" i="162"/>
  <c r="T42" i="162"/>
  <c r="S42" i="162"/>
  <c r="N42" i="162"/>
  <c r="J42" i="162"/>
  <c r="I42" i="162"/>
  <c r="D42" i="162"/>
  <c r="T41" i="162"/>
  <c r="S41" i="162"/>
  <c r="N41" i="162"/>
  <c r="J41" i="162"/>
  <c r="I41" i="162"/>
  <c r="G55" i="162" s="1"/>
  <c r="D41" i="162"/>
  <c r="T40" i="162"/>
  <c r="S40" i="162"/>
  <c r="N40" i="162"/>
  <c r="J40" i="162"/>
  <c r="I40" i="162"/>
  <c r="D40" i="162"/>
  <c r="N35" i="162"/>
  <c r="D35" i="162"/>
  <c r="Q29" i="162"/>
  <c r="G29" i="162"/>
  <c r="T27" i="162"/>
  <c r="S27" i="162"/>
  <c r="N27" i="162"/>
  <c r="J27" i="162"/>
  <c r="I27" i="162"/>
  <c r="D27" i="162"/>
  <c r="T26" i="162"/>
  <c r="S26" i="162"/>
  <c r="N26" i="162"/>
  <c r="J26" i="162"/>
  <c r="I26" i="162"/>
  <c r="D26" i="162"/>
  <c r="T25" i="162"/>
  <c r="S25" i="162"/>
  <c r="N25" i="162"/>
  <c r="J25" i="162"/>
  <c r="I25" i="162"/>
  <c r="D25" i="162"/>
  <c r="T24" i="162"/>
  <c r="S24" i="162"/>
  <c r="N24" i="162"/>
  <c r="J24" i="162"/>
  <c r="I24" i="162"/>
  <c r="D24" i="162"/>
  <c r="T23" i="162"/>
  <c r="S23" i="162"/>
  <c r="N23" i="162"/>
  <c r="J23" i="162"/>
  <c r="I23" i="162"/>
  <c r="D23" i="162"/>
  <c r="T22" i="162"/>
  <c r="S22" i="162"/>
  <c r="N22" i="162"/>
  <c r="J22" i="162"/>
  <c r="I22" i="162"/>
  <c r="D22" i="162"/>
  <c r="T21" i="162"/>
  <c r="S21" i="162"/>
  <c r="N21" i="162"/>
  <c r="J21" i="162"/>
  <c r="I21" i="162"/>
  <c r="D21" i="162"/>
  <c r="T20" i="162"/>
  <c r="S20" i="162"/>
  <c r="N20" i="162"/>
  <c r="J20" i="162"/>
  <c r="I20" i="162"/>
  <c r="D20" i="162"/>
  <c r="T19" i="162"/>
  <c r="S19" i="162"/>
  <c r="N19" i="162"/>
  <c r="J19" i="162"/>
  <c r="I19" i="162"/>
  <c r="D19" i="162"/>
  <c r="T18" i="162"/>
  <c r="S18" i="162"/>
  <c r="N18" i="162"/>
  <c r="J18" i="162"/>
  <c r="I18" i="162"/>
  <c r="D18" i="162"/>
  <c r="T17" i="162"/>
  <c r="S17" i="162"/>
  <c r="N17" i="162"/>
  <c r="J17" i="162"/>
  <c r="I17" i="162"/>
  <c r="D17" i="162"/>
  <c r="T16" i="162"/>
  <c r="S16" i="162"/>
  <c r="N16" i="162"/>
  <c r="J16" i="162"/>
  <c r="I16" i="162"/>
  <c r="D16" i="162"/>
  <c r="T15" i="162"/>
  <c r="S15" i="162"/>
  <c r="N15" i="162"/>
  <c r="J15" i="162"/>
  <c r="I15" i="162"/>
  <c r="D15" i="162"/>
  <c r="T14" i="162"/>
  <c r="S14" i="162"/>
  <c r="N14" i="162"/>
  <c r="J14" i="162"/>
  <c r="I14" i="162"/>
  <c r="D14" i="162"/>
  <c r="T13" i="162"/>
  <c r="S13" i="162"/>
  <c r="N13" i="162"/>
  <c r="J13" i="162"/>
  <c r="I13" i="162"/>
  <c r="D13" i="162"/>
  <c r="N8" i="162"/>
  <c r="D8" i="162"/>
  <c r="T4" i="162"/>
  <c r="B4" i="162"/>
  <c r="Q56" i="161"/>
  <c r="G56" i="161"/>
  <c r="T54" i="161"/>
  <c r="S54" i="161"/>
  <c r="N54" i="161"/>
  <c r="J54" i="161"/>
  <c r="I54" i="161"/>
  <c r="D54" i="161"/>
  <c r="T53" i="161"/>
  <c r="S53" i="161"/>
  <c r="N53" i="161"/>
  <c r="J53" i="161"/>
  <c r="I53" i="161"/>
  <c r="D53" i="161"/>
  <c r="T52" i="161"/>
  <c r="S52" i="161"/>
  <c r="N52" i="161"/>
  <c r="J52" i="161"/>
  <c r="I52" i="161"/>
  <c r="D52" i="161"/>
  <c r="T51" i="161"/>
  <c r="S51" i="161"/>
  <c r="N51" i="161"/>
  <c r="J51" i="161"/>
  <c r="I51" i="161"/>
  <c r="D51" i="161"/>
  <c r="T50" i="161"/>
  <c r="S50" i="161"/>
  <c r="N50" i="161"/>
  <c r="J50" i="161"/>
  <c r="I50" i="161"/>
  <c r="D50" i="161"/>
  <c r="T49" i="161"/>
  <c r="S49" i="161"/>
  <c r="N49" i="161"/>
  <c r="J49" i="161"/>
  <c r="I49" i="161"/>
  <c r="D49" i="161"/>
  <c r="T48" i="161"/>
  <c r="S48" i="161"/>
  <c r="N48" i="161"/>
  <c r="J48" i="161"/>
  <c r="I48" i="161"/>
  <c r="D48" i="161"/>
  <c r="T47" i="161"/>
  <c r="S47" i="161"/>
  <c r="N47" i="161"/>
  <c r="J47" i="161"/>
  <c r="I47" i="161"/>
  <c r="D47" i="161"/>
  <c r="T46" i="161"/>
  <c r="S46" i="161"/>
  <c r="N46" i="161"/>
  <c r="J46" i="161"/>
  <c r="I46" i="161"/>
  <c r="D46" i="161"/>
  <c r="T45" i="161"/>
  <c r="S45" i="161"/>
  <c r="N45" i="161"/>
  <c r="J45" i="161"/>
  <c r="I45" i="161"/>
  <c r="D45" i="161"/>
  <c r="T44" i="161"/>
  <c r="S44" i="161"/>
  <c r="N44" i="161"/>
  <c r="J44" i="161"/>
  <c r="I44" i="161"/>
  <c r="D44" i="161"/>
  <c r="T43" i="161"/>
  <c r="S43" i="161"/>
  <c r="N43" i="161"/>
  <c r="J43" i="161"/>
  <c r="I43" i="161"/>
  <c r="D43" i="161"/>
  <c r="T42" i="161"/>
  <c r="S42" i="161"/>
  <c r="N42" i="161"/>
  <c r="J42" i="161"/>
  <c r="I42" i="161"/>
  <c r="D42" i="161"/>
  <c r="T41" i="161"/>
  <c r="S41" i="161"/>
  <c r="N41" i="161"/>
  <c r="Q55" i="161" s="1"/>
  <c r="Q58" i="161" s="1"/>
  <c r="J41" i="161"/>
  <c r="I41" i="161"/>
  <c r="D41" i="161"/>
  <c r="T40" i="161"/>
  <c r="S40" i="161"/>
  <c r="N40" i="161"/>
  <c r="J40" i="161"/>
  <c r="I40" i="161"/>
  <c r="D40" i="161"/>
  <c r="N35" i="161"/>
  <c r="D35" i="161"/>
  <c r="Q29" i="161"/>
  <c r="G29" i="161"/>
  <c r="T27" i="161"/>
  <c r="S27" i="161"/>
  <c r="N27" i="161"/>
  <c r="J27" i="161"/>
  <c r="I27" i="161"/>
  <c r="D27" i="161"/>
  <c r="T26" i="161"/>
  <c r="S26" i="161"/>
  <c r="N26" i="161"/>
  <c r="J26" i="161"/>
  <c r="I26" i="161"/>
  <c r="D26" i="161"/>
  <c r="T25" i="161"/>
  <c r="S25" i="161"/>
  <c r="N25" i="161"/>
  <c r="J25" i="161"/>
  <c r="I25" i="161"/>
  <c r="D25" i="161"/>
  <c r="T24" i="161"/>
  <c r="S24" i="161"/>
  <c r="N24" i="161"/>
  <c r="J24" i="161"/>
  <c r="I24" i="161"/>
  <c r="D24" i="161"/>
  <c r="T23" i="161"/>
  <c r="S23" i="161"/>
  <c r="N23" i="161"/>
  <c r="J23" i="161"/>
  <c r="I23" i="161"/>
  <c r="D23" i="161"/>
  <c r="T22" i="161"/>
  <c r="S22" i="161"/>
  <c r="N22" i="161"/>
  <c r="J22" i="161"/>
  <c r="I22" i="161"/>
  <c r="D22" i="161"/>
  <c r="T21" i="161"/>
  <c r="S21" i="161"/>
  <c r="N21" i="161"/>
  <c r="J21" i="161"/>
  <c r="I21" i="161"/>
  <c r="D21" i="161"/>
  <c r="T20" i="161"/>
  <c r="S20" i="161"/>
  <c r="N20" i="161"/>
  <c r="J20" i="161"/>
  <c r="I20" i="161"/>
  <c r="D20" i="161"/>
  <c r="T19" i="161"/>
  <c r="S19" i="161"/>
  <c r="N19" i="161"/>
  <c r="J19" i="161"/>
  <c r="I19" i="161"/>
  <c r="D19" i="161"/>
  <c r="T18" i="161"/>
  <c r="S18" i="161"/>
  <c r="N18" i="161"/>
  <c r="J18" i="161"/>
  <c r="I18" i="161"/>
  <c r="D18" i="161"/>
  <c r="T17" i="161"/>
  <c r="S17" i="161"/>
  <c r="N17" i="161"/>
  <c r="J17" i="161"/>
  <c r="I17" i="161"/>
  <c r="D17" i="161"/>
  <c r="T16" i="161"/>
  <c r="S16" i="161"/>
  <c r="N16" i="161"/>
  <c r="J16" i="161"/>
  <c r="I16" i="161"/>
  <c r="D16" i="161"/>
  <c r="T15" i="161"/>
  <c r="S15" i="161"/>
  <c r="N15" i="161"/>
  <c r="J15" i="161"/>
  <c r="I15" i="161"/>
  <c r="D15" i="161"/>
  <c r="T14" i="161"/>
  <c r="S14" i="161"/>
  <c r="N14" i="161"/>
  <c r="J14" i="161"/>
  <c r="I14" i="161"/>
  <c r="G28" i="161" s="1"/>
  <c r="G31" i="161" s="1"/>
  <c r="D14" i="161"/>
  <c r="T13" i="161"/>
  <c r="S13" i="161"/>
  <c r="N13" i="161"/>
  <c r="Q28" i="161" s="1"/>
  <c r="J13" i="161"/>
  <c r="I13" i="161"/>
  <c r="D13" i="161"/>
  <c r="N8" i="161"/>
  <c r="D8" i="161"/>
  <c r="T4" i="161"/>
  <c r="B4" i="161"/>
  <c r="Q56" i="160"/>
  <c r="G56" i="160"/>
  <c r="T54" i="160"/>
  <c r="S54" i="160"/>
  <c r="N54" i="160"/>
  <c r="J54" i="160"/>
  <c r="I54" i="160"/>
  <c r="D54" i="160"/>
  <c r="T53" i="160"/>
  <c r="S53" i="160"/>
  <c r="N53" i="160"/>
  <c r="J53" i="160"/>
  <c r="I53" i="160"/>
  <c r="D53" i="160"/>
  <c r="T52" i="160"/>
  <c r="S52" i="160"/>
  <c r="N52" i="160"/>
  <c r="J52" i="160"/>
  <c r="I52" i="160"/>
  <c r="D52" i="160"/>
  <c r="T51" i="160"/>
  <c r="S51" i="160"/>
  <c r="N51" i="160"/>
  <c r="J51" i="160"/>
  <c r="I51" i="160"/>
  <c r="D51" i="160"/>
  <c r="T50" i="160"/>
  <c r="S50" i="160"/>
  <c r="N50" i="160"/>
  <c r="J50" i="160"/>
  <c r="I50" i="160"/>
  <c r="D50" i="160"/>
  <c r="T49" i="160"/>
  <c r="S49" i="160"/>
  <c r="N49" i="160"/>
  <c r="J49" i="160"/>
  <c r="I49" i="160"/>
  <c r="D49" i="160"/>
  <c r="T48" i="160"/>
  <c r="S48" i="160"/>
  <c r="N48" i="160"/>
  <c r="J48" i="160"/>
  <c r="I48" i="160"/>
  <c r="D48" i="160"/>
  <c r="T47" i="160"/>
  <c r="S47" i="160"/>
  <c r="N47" i="160"/>
  <c r="J47" i="160"/>
  <c r="I47" i="160"/>
  <c r="D47" i="160"/>
  <c r="T46" i="160"/>
  <c r="S46" i="160"/>
  <c r="N46" i="160"/>
  <c r="J46" i="160"/>
  <c r="I46" i="160"/>
  <c r="D46" i="160"/>
  <c r="T45" i="160"/>
  <c r="S45" i="160"/>
  <c r="N45" i="160"/>
  <c r="J45" i="160"/>
  <c r="I45" i="160"/>
  <c r="D45" i="160"/>
  <c r="T44" i="160"/>
  <c r="S44" i="160"/>
  <c r="N44" i="160"/>
  <c r="J44" i="160"/>
  <c r="I44" i="160"/>
  <c r="D44" i="160"/>
  <c r="T43" i="160"/>
  <c r="S43" i="160"/>
  <c r="N43" i="160"/>
  <c r="J43" i="160"/>
  <c r="I43" i="160"/>
  <c r="D43" i="160"/>
  <c r="T42" i="160"/>
  <c r="S42" i="160"/>
  <c r="N42" i="160"/>
  <c r="J42" i="160"/>
  <c r="I42" i="160"/>
  <c r="D42" i="160"/>
  <c r="T41" i="160"/>
  <c r="S41" i="160"/>
  <c r="N41" i="160"/>
  <c r="J41" i="160"/>
  <c r="I41" i="160"/>
  <c r="G55" i="160" s="1"/>
  <c r="D41" i="160"/>
  <c r="T40" i="160"/>
  <c r="S40" i="160"/>
  <c r="N40" i="160"/>
  <c r="Q55" i="160" s="1"/>
  <c r="J40" i="160"/>
  <c r="I40" i="160"/>
  <c r="D40" i="160"/>
  <c r="N35" i="160"/>
  <c r="D35" i="160"/>
  <c r="Q29" i="160"/>
  <c r="G29" i="160"/>
  <c r="T27" i="160"/>
  <c r="S27" i="160"/>
  <c r="N27" i="160"/>
  <c r="J27" i="160"/>
  <c r="I27" i="160"/>
  <c r="D27" i="160"/>
  <c r="T26" i="160"/>
  <c r="S26" i="160"/>
  <c r="N26" i="160"/>
  <c r="J26" i="160"/>
  <c r="I26" i="160"/>
  <c r="D26" i="160"/>
  <c r="T25" i="160"/>
  <c r="S25" i="160"/>
  <c r="N25" i="160"/>
  <c r="J25" i="160"/>
  <c r="I25" i="160"/>
  <c r="D25" i="160"/>
  <c r="T24" i="160"/>
  <c r="S24" i="160"/>
  <c r="N24" i="160"/>
  <c r="J24" i="160"/>
  <c r="I24" i="160"/>
  <c r="D24" i="160"/>
  <c r="T23" i="160"/>
  <c r="S23" i="160"/>
  <c r="N23" i="160"/>
  <c r="J23" i="160"/>
  <c r="I23" i="160"/>
  <c r="D23" i="160"/>
  <c r="T22" i="160"/>
  <c r="S22" i="160"/>
  <c r="N22" i="160"/>
  <c r="J22" i="160"/>
  <c r="I22" i="160"/>
  <c r="D22" i="160"/>
  <c r="T21" i="160"/>
  <c r="S21" i="160"/>
  <c r="N21" i="160"/>
  <c r="J21" i="160"/>
  <c r="I21" i="160"/>
  <c r="D21" i="160"/>
  <c r="T20" i="160"/>
  <c r="S20" i="160"/>
  <c r="N20" i="160"/>
  <c r="J20" i="160"/>
  <c r="I20" i="160"/>
  <c r="D20" i="160"/>
  <c r="T19" i="160"/>
  <c r="S19" i="160"/>
  <c r="N19" i="160"/>
  <c r="J19" i="160"/>
  <c r="I19" i="160"/>
  <c r="D19" i="160"/>
  <c r="T18" i="160"/>
  <c r="S18" i="160"/>
  <c r="N18" i="160"/>
  <c r="J18" i="160"/>
  <c r="I18" i="160"/>
  <c r="D18" i="160"/>
  <c r="T17" i="160"/>
  <c r="S17" i="160"/>
  <c r="N17" i="160"/>
  <c r="J17" i="160"/>
  <c r="I17" i="160"/>
  <c r="D17" i="160"/>
  <c r="T16" i="160"/>
  <c r="S16" i="160"/>
  <c r="N16" i="160"/>
  <c r="J16" i="160"/>
  <c r="I16" i="160"/>
  <c r="D16" i="160"/>
  <c r="T15" i="160"/>
  <c r="S15" i="160"/>
  <c r="N15" i="160"/>
  <c r="J15" i="160"/>
  <c r="I15" i="160"/>
  <c r="D15" i="160"/>
  <c r="T14" i="160"/>
  <c r="S14" i="160"/>
  <c r="N14" i="160"/>
  <c r="J14" i="160"/>
  <c r="I14" i="160"/>
  <c r="D14" i="160"/>
  <c r="T13" i="160"/>
  <c r="S13" i="160"/>
  <c r="N13" i="160"/>
  <c r="J13" i="160"/>
  <c r="I13" i="160"/>
  <c r="G28" i="160" s="1"/>
  <c r="G31" i="160" s="1"/>
  <c r="D13" i="160"/>
  <c r="N8" i="160"/>
  <c r="D8" i="160"/>
  <c r="T4" i="160"/>
  <c r="B4" i="160"/>
  <c r="Q56" i="159"/>
  <c r="G56" i="159"/>
  <c r="T54" i="159"/>
  <c r="S54" i="159"/>
  <c r="N54" i="159"/>
  <c r="J54" i="159"/>
  <c r="I54" i="159"/>
  <c r="D54" i="159"/>
  <c r="T53" i="159"/>
  <c r="S53" i="159"/>
  <c r="N53" i="159"/>
  <c r="J53" i="159"/>
  <c r="I53" i="159"/>
  <c r="D53" i="159"/>
  <c r="T52" i="159"/>
  <c r="S52" i="159"/>
  <c r="N52" i="159"/>
  <c r="J52" i="159"/>
  <c r="I52" i="159"/>
  <c r="D52" i="159"/>
  <c r="T51" i="159"/>
  <c r="S51" i="159"/>
  <c r="N51" i="159"/>
  <c r="J51" i="159"/>
  <c r="I51" i="159"/>
  <c r="D51" i="159"/>
  <c r="T50" i="159"/>
  <c r="S50" i="159"/>
  <c r="N50" i="159"/>
  <c r="J50" i="159"/>
  <c r="I50" i="159"/>
  <c r="D50" i="159"/>
  <c r="T49" i="159"/>
  <c r="S49" i="159"/>
  <c r="N49" i="159"/>
  <c r="J49" i="159"/>
  <c r="I49" i="159"/>
  <c r="D49" i="159"/>
  <c r="T48" i="159"/>
  <c r="S48" i="159"/>
  <c r="N48" i="159"/>
  <c r="J48" i="159"/>
  <c r="I48" i="159"/>
  <c r="D48" i="159"/>
  <c r="T47" i="159"/>
  <c r="S47" i="159"/>
  <c r="N47" i="159"/>
  <c r="J47" i="159"/>
  <c r="I47" i="159"/>
  <c r="D47" i="159"/>
  <c r="T46" i="159"/>
  <c r="S46" i="159"/>
  <c r="N46" i="159"/>
  <c r="J46" i="159"/>
  <c r="I46" i="159"/>
  <c r="D46" i="159"/>
  <c r="T45" i="159"/>
  <c r="S45" i="159"/>
  <c r="N45" i="159"/>
  <c r="J45" i="159"/>
  <c r="I45" i="159"/>
  <c r="D45" i="159"/>
  <c r="T44" i="159"/>
  <c r="S44" i="159"/>
  <c r="N44" i="159"/>
  <c r="J44" i="159"/>
  <c r="I44" i="159"/>
  <c r="D44" i="159"/>
  <c r="T43" i="159"/>
  <c r="S43" i="159"/>
  <c r="N43" i="159"/>
  <c r="J43" i="159"/>
  <c r="I43" i="159"/>
  <c r="D43" i="159"/>
  <c r="T42" i="159"/>
  <c r="S42" i="159"/>
  <c r="N42" i="159"/>
  <c r="J42" i="159"/>
  <c r="I42" i="159"/>
  <c r="D42" i="159"/>
  <c r="T41" i="159"/>
  <c r="S41" i="159"/>
  <c r="N41" i="159"/>
  <c r="J41" i="159"/>
  <c r="I41" i="159"/>
  <c r="D41" i="159"/>
  <c r="T40" i="159"/>
  <c r="S40" i="159"/>
  <c r="N40" i="159"/>
  <c r="J40" i="159"/>
  <c r="I40" i="159"/>
  <c r="D40" i="159"/>
  <c r="N35" i="159"/>
  <c r="D35" i="159"/>
  <c r="Q29" i="159"/>
  <c r="G29" i="159"/>
  <c r="T27" i="159"/>
  <c r="S27" i="159"/>
  <c r="N27" i="159"/>
  <c r="J27" i="159"/>
  <c r="I27" i="159"/>
  <c r="D27" i="159"/>
  <c r="T26" i="159"/>
  <c r="S26" i="159"/>
  <c r="N26" i="159"/>
  <c r="J26" i="159"/>
  <c r="I26" i="159"/>
  <c r="D26" i="159"/>
  <c r="T25" i="159"/>
  <c r="S25" i="159"/>
  <c r="N25" i="159"/>
  <c r="J25" i="159"/>
  <c r="I25" i="159"/>
  <c r="D25" i="159"/>
  <c r="T24" i="159"/>
  <c r="S24" i="159"/>
  <c r="N24" i="159"/>
  <c r="J24" i="159"/>
  <c r="I24" i="159"/>
  <c r="D24" i="159"/>
  <c r="T23" i="159"/>
  <c r="S23" i="159"/>
  <c r="N23" i="159"/>
  <c r="J23" i="159"/>
  <c r="I23" i="159"/>
  <c r="D23" i="159"/>
  <c r="T22" i="159"/>
  <c r="S22" i="159"/>
  <c r="N22" i="159"/>
  <c r="J22" i="159"/>
  <c r="I22" i="159"/>
  <c r="D22" i="159"/>
  <c r="T21" i="159"/>
  <c r="S21" i="159"/>
  <c r="N21" i="159"/>
  <c r="J21" i="159"/>
  <c r="I21" i="159"/>
  <c r="D21" i="159"/>
  <c r="T20" i="159"/>
  <c r="S20" i="159"/>
  <c r="N20" i="159"/>
  <c r="J20" i="159"/>
  <c r="I20" i="159"/>
  <c r="D20" i="159"/>
  <c r="T19" i="159"/>
  <c r="S19" i="159"/>
  <c r="N19" i="159"/>
  <c r="J19" i="159"/>
  <c r="I19" i="159"/>
  <c r="D19" i="159"/>
  <c r="T18" i="159"/>
  <c r="S18" i="159"/>
  <c r="N18" i="159"/>
  <c r="J18" i="159"/>
  <c r="I18" i="159"/>
  <c r="D18" i="159"/>
  <c r="T17" i="159"/>
  <c r="S17" i="159"/>
  <c r="N17" i="159"/>
  <c r="J17" i="159"/>
  <c r="I17" i="159"/>
  <c r="D17" i="159"/>
  <c r="T16" i="159"/>
  <c r="S16" i="159"/>
  <c r="N16" i="159"/>
  <c r="J16" i="159"/>
  <c r="I16" i="159"/>
  <c r="D16" i="159"/>
  <c r="T15" i="159"/>
  <c r="S15" i="159"/>
  <c r="N15" i="159"/>
  <c r="J15" i="159"/>
  <c r="I15" i="159"/>
  <c r="D15" i="159"/>
  <c r="T14" i="159"/>
  <c r="S14" i="159"/>
  <c r="N14" i="159"/>
  <c r="J14" i="159"/>
  <c r="I14" i="159"/>
  <c r="D14" i="159"/>
  <c r="T13" i="159"/>
  <c r="S13" i="159"/>
  <c r="N13" i="159"/>
  <c r="Q28" i="159" s="1"/>
  <c r="Q31" i="159" s="1"/>
  <c r="J13" i="159"/>
  <c r="I13" i="159"/>
  <c r="D13" i="159"/>
  <c r="N8" i="159"/>
  <c r="D8" i="159"/>
  <c r="T4" i="159"/>
  <c r="B4" i="159"/>
  <c r="Q56" i="158"/>
  <c r="G56" i="158"/>
  <c r="T54" i="158"/>
  <c r="S54" i="158"/>
  <c r="N54" i="158"/>
  <c r="J54" i="158"/>
  <c r="I54" i="158"/>
  <c r="D54" i="158"/>
  <c r="T53" i="158"/>
  <c r="S53" i="158"/>
  <c r="N53" i="158"/>
  <c r="J53" i="158"/>
  <c r="I53" i="158"/>
  <c r="D53" i="158"/>
  <c r="T52" i="158"/>
  <c r="S52" i="158"/>
  <c r="N52" i="158"/>
  <c r="J52" i="158"/>
  <c r="I52" i="158"/>
  <c r="D52" i="158"/>
  <c r="T51" i="158"/>
  <c r="S51" i="158"/>
  <c r="N51" i="158"/>
  <c r="J51" i="158"/>
  <c r="I51" i="158"/>
  <c r="D51" i="158"/>
  <c r="T50" i="158"/>
  <c r="S50" i="158"/>
  <c r="N50" i="158"/>
  <c r="J50" i="158"/>
  <c r="I50" i="158"/>
  <c r="D50" i="158"/>
  <c r="T49" i="158"/>
  <c r="S49" i="158"/>
  <c r="N49" i="158"/>
  <c r="J49" i="158"/>
  <c r="I49" i="158"/>
  <c r="D49" i="158"/>
  <c r="T48" i="158"/>
  <c r="S48" i="158"/>
  <c r="N48" i="158"/>
  <c r="J48" i="158"/>
  <c r="I48" i="158"/>
  <c r="D48" i="158"/>
  <c r="T47" i="158"/>
  <c r="S47" i="158"/>
  <c r="N47" i="158"/>
  <c r="J47" i="158"/>
  <c r="I47" i="158"/>
  <c r="D47" i="158"/>
  <c r="T46" i="158"/>
  <c r="S46" i="158"/>
  <c r="N46" i="158"/>
  <c r="J46" i="158"/>
  <c r="I46" i="158"/>
  <c r="D46" i="158"/>
  <c r="T45" i="158"/>
  <c r="S45" i="158"/>
  <c r="N45" i="158"/>
  <c r="J45" i="158"/>
  <c r="I45" i="158"/>
  <c r="D45" i="158"/>
  <c r="T44" i="158"/>
  <c r="S44" i="158"/>
  <c r="N44" i="158"/>
  <c r="J44" i="158"/>
  <c r="I44" i="158"/>
  <c r="D44" i="158"/>
  <c r="T43" i="158"/>
  <c r="S43" i="158"/>
  <c r="N43" i="158"/>
  <c r="J43" i="158"/>
  <c r="I43" i="158"/>
  <c r="D43" i="158"/>
  <c r="T42" i="158"/>
  <c r="S42" i="158"/>
  <c r="N42" i="158"/>
  <c r="J42" i="158"/>
  <c r="I42" i="158"/>
  <c r="D42" i="158"/>
  <c r="T41" i="158"/>
  <c r="S41" i="158"/>
  <c r="N41" i="158"/>
  <c r="J41" i="158"/>
  <c r="I41" i="158"/>
  <c r="D41" i="158"/>
  <c r="T40" i="158"/>
  <c r="S40" i="158"/>
  <c r="N40" i="158"/>
  <c r="J40" i="158"/>
  <c r="I40" i="158"/>
  <c r="G55" i="158" s="1"/>
  <c r="G58" i="158" s="1"/>
  <c r="D40" i="158"/>
  <c r="N35" i="158"/>
  <c r="D35" i="158"/>
  <c r="Q29" i="158"/>
  <c r="G29" i="158"/>
  <c r="T27" i="158"/>
  <c r="S27" i="158"/>
  <c r="N27" i="158"/>
  <c r="J27" i="158"/>
  <c r="I27" i="158"/>
  <c r="D27" i="158"/>
  <c r="T26" i="158"/>
  <c r="S26" i="158"/>
  <c r="N26" i="158"/>
  <c r="J26" i="158"/>
  <c r="I26" i="158"/>
  <c r="D26" i="158"/>
  <c r="T25" i="158"/>
  <c r="S25" i="158"/>
  <c r="N25" i="158"/>
  <c r="J25" i="158"/>
  <c r="I25" i="158"/>
  <c r="D25" i="158"/>
  <c r="T24" i="158"/>
  <c r="S24" i="158"/>
  <c r="N24" i="158"/>
  <c r="J24" i="158"/>
  <c r="I24" i="158"/>
  <c r="D24" i="158"/>
  <c r="T23" i="158"/>
  <c r="S23" i="158"/>
  <c r="N23" i="158"/>
  <c r="J23" i="158"/>
  <c r="I23" i="158"/>
  <c r="D23" i="158"/>
  <c r="T22" i="158"/>
  <c r="S22" i="158"/>
  <c r="N22" i="158"/>
  <c r="J22" i="158"/>
  <c r="I22" i="158"/>
  <c r="D22" i="158"/>
  <c r="T21" i="158"/>
  <c r="S21" i="158"/>
  <c r="N21" i="158"/>
  <c r="J21" i="158"/>
  <c r="I21" i="158"/>
  <c r="D21" i="158"/>
  <c r="T20" i="158"/>
  <c r="S20" i="158"/>
  <c r="N20" i="158"/>
  <c r="J20" i="158"/>
  <c r="I20" i="158"/>
  <c r="D20" i="158"/>
  <c r="T19" i="158"/>
  <c r="S19" i="158"/>
  <c r="N19" i="158"/>
  <c r="J19" i="158"/>
  <c r="I19" i="158"/>
  <c r="D19" i="158"/>
  <c r="T18" i="158"/>
  <c r="S18" i="158"/>
  <c r="N18" i="158"/>
  <c r="J18" i="158"/>
  <c r="I18" i="158"/>
  <c r="D18" i="158"/>
  <c r="T17" i="158"/>
  <c r="S17" i="158"/>
  <c r="N17" i="158"/>
  <c r="J17" i="158"/>
  <c r="I17" i="158"/>
  <c r="D17" i="158"/>
  <c r="T16" i="158"/>
  <c r="S16" i="158"/>
  <c r="N16" i="158"/>
  <c r="J16" i="158"/>
  <c r="I16" i="158"/>
  <c r="D16" i="158"/>
  <c r="T15" i="158"/>
  <c r="S15" i="158"/>
  <c r="N15" i="158"/>
  <c r="J15" i="158"/>
  <c r="I15" i="158"/>
  <c r="D15" i="158"/>
  <c r="T14" i="158"/>
  <c r="S14" i="158"/>
  <c r="N14" i="158"/>
  <c r="J14" i="158"/>
  <c r="I14" i="158"/>
  <c r="D14" i="158"/>
  <c r="T13" i="158"/>
  <c r="S13" i="158"/>
  <c r="N13" i="158"/>
  <c r="Q28" i="158" s="1"/>
  <c r="Q31" i="158" s="1"/>
  <c r="J13" i="158"/>
  <c r="I13" i="158"/>
  <c r="D13" i="158"/>
  <c r="N8" i="158"/>
  <c r="D8" i="158"/>
  <c r="T4" i="158"/>
  <c r="B4" i="158"/>
  <c r="Q56" i="157"/>
  <c r="G56" i="157"/>
  <c r="T54" i="157"/>
  <c r="S54" i="157"/>
  <c r="N54" i="157"/>
  <c r="J54" i="157"/>
  <c r="I54" i="157"/>
  <c r="D54" i="157"/>
  <c r="T53" i="157"/>
  <c r="S53" i="157"/>
  <c r="N53" i="157"/>
  <c r="J53" i="157"/>
  <c r="I53" i="157"/>
  <c r="D53" i="157"/>
  <c r="T52" i="157"/>
  <c r="S52" i="157"/>
  <c r="N52" i="157"/>
  <c r="J52" i="157"/>
  <c r="I52" i="157"/>
  <c r="D52" i="157"/>
  <c r="T51" i="157"/>
  <c r="S51" i="157"/>
  <c r="N51" i="157"/>
  <c r="J51" i="157"/>
  <c r="I51" i="157"/>
  <c r="D51" i="157"/>
  <c r="T50" i="157"/>
  <c r="S50" i="157"/>
  <c r="N50" i="157"/>
  <c r="J50" i="157"/>
  <c r="I50" i="157"/>
  <c r="D50" i="157"/>
  <c r="T49" i="157"/>
  <c r="S49" i="157"/>
  <c r="N49" i="157"/>
  <c r="J49" i="157"/>
  <c r="I49" i="157"/>
  <c r="D49" i="157"/>
  <c r="T48" i="157"/>
  <c r="S48" i="157"/>
  <c r="N48" i="157"/>
  <c r="J48" i="157"/>
  <c r="I48" i="157"/>
  <c r="D48" i="157"/>
  <c r="T47" i="157"/>
  <c r="S47" i="157"/>
  <c r="N47" i="157"/>
  <c r="J47" i="157"/>
  <c r="I47" i="157"/>
  <c r="D47" i="157"/>
  <c r="T46" i="157"/>
  <c r="S46" i="157"/>
  <c r="N46" i="157"/>
  <c r="J46" i="157"/>
  <c r="I46" i="157"/>
  <c r="D46" i="157"/>
  <c r="T45" i="157"/>
  <c r="S45" i="157"/>
  <c r="N45" i="157"/>
  <c r="J45" i="157"/>
  <c r="I45" i="157"/>
  <c r="D45" i="157"/>
  <c r="T44" i="157"/>
  <c r="S44" i="157"/>
  <c r="N44" i="157"/>
  <c r="J44" i="157"/>
  <c r="I44" i="157"/>
  <c r="D44" i="157"/>
  <c r="T43" i="157"/>
  <c r="S43" i="157"/>
  <c r="N43" i="157"/>
  <c r="J43" i="157"/>
  <c r="I43" i="157"/>
  <c r="D43" i="157"/>
  <c r="T42" i="157"/>
  <c r="S42" i="157"/>
  <c r="N42" i="157"/>
  <c r="J42" i="157"/>
  <c r="I42" i="157"/>
  <c r="D42" i="157"/>
  <c r="T41" i="157"/>
  <c r="S41" i="157"/>
  <c r="N41" i="157"/>
  <c r="J41" i="157"/>
  <c r="I41" i="157"/>
  <c r="D41" i="157"/>
  <c r="T40" i="157"/>
  <c r="S40" i="157"/>
  <c r="N40" i="157"/>
  <c r="J40" i="157"/>
  <c r="I40" i="157"/>
  <c r="D40" i="157"/>
  <c r="N35" i="157"/>
  <c r="D35" i="157"/>
  <c r="Q29" i="157"/>
  <c r="G29" i="157"/>
  <c r="T27" i="157"/>
  <c r="S27" i="157"/>
  <c r="N27" i="157"/>
  <c r="J27" i="157"/>
  <c r="I27" i="157"/>
  <c r="D27" i="157"/>
  <c r="T26" i="157"/>
  <c r="S26" i="157"/>
  <c r="N26" i="157"/>
  <c r="J26" i="157"/>
  <c r="I26" i="157"/>
  <c r="D26" i="157"/>
  <c r="T25" i="157"/>
  <c r="S25" i="157"/>
  <c r="N25" i="157"/>
  <c r="J25" i="157"/>
  <c r="I25" i="157"/>
  <c r="D25" i="157"/>
  <c r="T24" i="157"/>
  <c r="S24" i="157"/>
  <c r="N24" i="157"/>
  <c r="J24" i="157"/>
  <c r="I24" i="157"/>
  <c r="D24" i="157"/>
  <c r="T23" i="157"/>
  <c r="S23" i="157"/>
  <c r="N23" i="157"/>
  <c r="J23" i="157"/>
  <c r="I23" i="157"/>
  <c r="D23" i="157"/>
  <c r="T22" i="157"/>
  <c r="S22" i="157"/>
  <c r="N22" i="157"/>
  <c r="J22" i="157"/>
  <c r="I22" i="157"/>
  <c r="D22" i="157"/>
  <c r="T21" i="157"/>
  <c r="S21" i="157"/>
  <c r="N21" i="157"/>
  <c r="J21" i="157"/>
  <c r="I21" i="157"/>
  <c r="D21" i="157"/>
  <c r="T20" i="157"/>
  <c r="S20" i="157"/>
  <c r="N20" i="157"/>
  <c r="J20" i="157"/>
  <c r="I20" i="157"/>
  <c r="D20" i="157"/>
  <c r="T19" i="157"/>
  <c r="S19" i="157"/>
  <c r="N19" i="157"/>
  <c r="J19" i="157"/>
  <c r="I19" i="157"/>
  <c r="D19" i="157"/>
  <c r="T18" i="157"/>
  <c r="S18" i="157"/>
  <c r="N18" i="157"/>
  <c r="J18" i="157"/>
  <c r="I18" i="157"/>
  <c r="D18" i="157"/>
  <c r="T17" i="157"/>
  <c r="S17" i="157"/>
  <c r="N17" i="157"/>
  <c r="J17" i="157"/>
  <c r="I17" i="157"/>
  <c r="D17" i="157"/>
  <c r="T16" i="157"/>
  <c r="S16" i="157"/>
  <c r="N16" i="157"/>
  <c r="J16" i="157"/>
  <c r="I16" i="157"/>
  <c r="D16" i="157"/>
  <c r="T15" i="157"/>
  <c r="S15" i="157"/>
  <c r="N15" i="157"/>
  <c r="J15" i="157"/>
  <c r="I15" i="157"/>
  <c r="D15" i="157"/>
  <c r="T14" i="157"/>
  <c r="S14" i="157"/>
  <c r="N14" i="157"/>
  <c r="Q28" i="157" s="1"/>
  <c r="Q31" i="157" s="1"/>
  <c r="J14" i="157"/>
  <c r="I14" i="157"/>
  <c r="D14" i="157"/>
  <c r="T13" i="157"/>
  <c r="S13" i="157"/>
  <c r="N13" i="157"/>
  <c r="J13" i="157"/>
  <c r="I13" i="157"/>
  <c r="D13" i="157"/>
  <c r="N8" i="157"/>
  <c r="D8" i="157"/>
  <c r="T4" i="157"/>
  <c r="B4" i="157"/>
  <c r="Q56" i="156"/>
  <c r="G56" i="156"/>
  <c r="T54" i="156"/>
  <c r="S54" i="156"/>
  <c r="N54" i="156"/>
  <c r="J54" i="156"/>
  <c r="I54" i="156"/>
  <c r="D54" i="156"/>
  <c r="T53" i="156"/>
  <c r="S53" i="156"/>
  <c r="N53" i="156"/>
  <c r="J53" i="156"/>
  <c r="I53" i="156"/>
  <c r="D53" i="156"/>
  <c r="T52" i="156"/>
  <c r="S52" i="156"/>
  <c r="N52" i="156"/>
  <c r="J52" i="156"/>
  <c r="I52" i="156"/>
  <c r="D52" i="156"/>
  <c r="T51" i="156"/>
  <c r="S51" i="156"/>
  <c r="N51" i="156"/>
  <c r="J51" i="156"/>
  <c r="I51" i="156"/>
  <c r="D51" i="156"/>
  <c r="T50" i="156"/>
  <c r="S50" i="156"/>
  <c r="N50" i="156"/>
  <c r="J50" i="156"/>
  <c r="I50" i="156"/>
  <c r="D50" i="156"/>
  <c r="T49" i="156"/>
  <c r="S49" i="156"/>
  <c r="N49" i="156"/>
  <c r="J49" i="156"/>
  <c r="I49" i="156"/>
  <c r="D49" i="156"/>
  <c r="T48" i="156"/>
  <c r="S48" i="156"/>
  <c r="N48" i="156"/>
  <c r="J48" i="156"/>
  <c r="I48" i="156"/>
  <c r="D48" i="156"/>
  <c r="T47" i="156"/>
  <c r="S47" i="156"/>
  <c r="N47" i="156"/>
  <c r="J47" i="156"/>
  <c r="I47" i="156"/>
  <c r="D47" i="156"/>
  <c r="T46" i="156"/>
  <c r="S46" i="156"/>
  <c r="N46" i="156"/>
  <c r="J46" i="156"/>
  <c r="I46" i="156"/>
  <c r="D46" i="156"/>
  <c r="T45" i="156"/>
  <c r="S45" i="156"/>
  <c r="N45" i="156"/>
  <c r="J45" i="156"/>
  <c r="I45" i="156"/>
  <c r="D45" i="156"/>
  <c r="T44" i="156"/>
  <c r="S44" i="156"/>
  <c r="N44" i="156"/>
  <c r="J44" i="156"/>
  <c r="I44" i="156"/>
  <c r="D44" i="156"/>
  <c r="T43" i="156"/>
  <c r="S43" i="156"/>
  <c r="N43" i="156"/>
  <c r="J43" i="156"/>
  <c r="I43" i="156"/>
  <c r="D43" i="156"/>
  <c r="T42" i="156"/>
  <c r="S42" i="156"/>
  <c r="N42" i="156"/>
  <c r="J42" i="156"/>
  <c r="I42" i="156"/>
  <c r="D42" i="156"/>
  <c r="T41" i="156"/>
  <c r="S41" i="156"/>
  <c r="N41" i="156"/>
  <c r="Q55" i="156" s="1"/>
  <c r="J41" i="156"/>
  <c r="I41" i="156"/>
  <c r="D41" i="156"/>
  <c r="T40" i="156"/>
  <c r="S40" i="156"/>
  <c r="N40" i="156"/>
  <c r="J40" i="156"/>
  <c r="I40" i="156"/>
  <c r="D40" i="156"/>
  <c r="N35" i="156"/>
  <c r="D35" i="156"/>
  <c r="Q29" i="156"/>
  <c r="G29" i="156"/>
  <c r="T27" i="156"/>
  <c r="S27" i="156"/>
  <c r="N27" i="156"/>
  <c r="J27" i="156"/>
  <c r="I27" i="156"/>
  <c r="D27" i="156"/>
  <c r="T26" i="156"/>
  <c r="S26" i="156"/>
  <c r="N26" i="156"/>
  <c r="J26" i="156"/>
  <c r="I26" i="156"/>
  <c r="D26" i="156"/>
  <c r="T25" i="156"/>
  <c r="S25" i="156"/>
  <c r="N25" i="156"/>
  <c r="J25" i="156"/>
  <c r="I25" i="156"/>
  <c r="D25" i="156"/>
  <c r="T24" i="156"/>
  <c r="S24" i="156"/>
  <c r="N24" i="156"/>
  <c r="J24" i="156"/>
  <c r="I24" i="156"/>
  <c r="D24" i="156"/>
  <c r="T23" i="156"/>
  <c r="S23" i="156"/>
  <c r="N23" i="156"/>
  <c r="J23" i="156"/>
  <c r="I23" i="156"/>
  <c r="D23" i="156"/>
  <c r="T22" i="156"/>
  <c r="S22" i="156"/>
  <c r="N22" i="156"/>
  <c r="J22" i="156"/>
  <c r="I22" i="156"/>
  <c r="D22" i="156"/>
  <c r="T21" i="156"/>
  <c r="S21" i="156"/>
  <c r="N21" i="156"/>
  <c r="J21" i="156"/>
  <c r="I21" i="156"/>
  <c r="D21" i="156"/>
  <c r="T20" i="156"/>
  <c r="S20" i="156"/>
  <c r="N20" i="156"/>
  <c r="J20" i="156"/>
  <c r="I20" i="156"/>
  <c r="D20" i="156"/>
  <c r="T19" i="156"/>
  <c r="S19" i="156"/>
  <c r="N19" i="156"/>
  <c r="J19" i="156"/>
  <c r="I19" i="156"/>
  <c r="D19" i="156"/>
  <c r="T18" i="156"/>
  <c r="S18" i="156"/>
  <c r="N18" i="156"/>
  <c r="J18" i="156"/>
  <c r="I18" i="156"/>
  <c r="D18" i="156"/>
  <c r="T17" i="156"/>
  <c r="S17" i="156"/>
  <c r="N17" i="156"/>
  <c r="J17" i="156"/>
  <c r="I17" i="156"/>
  <c r="D17" i="156"/>
  <c r="T16" i="156"/>
  <c r="S16" i="156"/>
  <c r="N16" i="156"/>
  <c r="J16" i="156"/>
  <c r="I16" i="156"/>
  <c r="D16" i="156"/>
  <c r="T15" i="156"/>
  <c r="S15" i="156"/>
  <c r="N15" i="156"/>
  <c r="J15" i="156"/>
  <c r="I15" i="156"/>
  <c r="D15" i="156"/>
  <c r="T14" i="156"/>
  <c r="S14" i="156"/>
  <c r="N14" i="156"/>
  <c r="J14" i="156"/>
  <c r="I14" i="156"/>
  <c r="D14" i="156"/>
  <c r="T13" i="156"/>
  <c r="S13" i="156"/>
  <c r="N13" i="156"/>
  <c r="J13" i="156"/>
  <c r="I13" i="156"/>
  <c r="D13" i="156"/>
  <c r="N8" i="156"/>
  <c r="D8" i="156"/>
  <c r="T4" i="156"/>
  <c r="B4" i="156"/>
  <c r="Q56" i="155"/>
  <c r="G56" i="155"/>
  <c r="T54" i="155"/>
  <c r="S54" i="155"/>
  <c r="N54" i="155"/>
  <c r="J54" i="155"/>
  <c r="I54" i="155"/>
  <c r="D54" i="155"/>
  <c r="T53" i="155"/>
  <c r="S53" i="155"/>
  <c r="N53" i="155"/>
  <c r="J53" i="155"/>
  <c r="I53" i="155"/>
  <c r="D53" i="155"/>
  <c r="T52" i="155"/>
  <c r="S52" i="155"/>
  <c r="N52" i="155"/>
  <c r="J52" i="155"/>
  <c r="I52" i="155"/>
  <c r="D52" i="155"/>
  <c r="T51" i="155"/>
  <c r="S51" i="155"/>
  <c r="N51" i="155"/>
  <c r="J51" i="155"/>
  <c r="I51" i="155"/>
  <c r="D51" i="155"/>
  <c r="T50" i="155"/>
  <c r="S50" i="155"/>
  <c r="N50" i="155"/>
  <c r="J50" i="155"/>
  <c r="I50" i="155"/>
  <c r="D50" i="155"/>
  <c r="T49" i="155"/>
  <c r="S49" i="155"/>
  <c r="N49" i="155"/>
  <c r="J49" i="155"/>
  <c r="I49" i="155"/>
  <c r="D49" i="155"/>
  <c r="T48" i="155"/>
  <c r="S48" i="155"/>
  <c r="N48" i="155"/>
  <c r="J48" i="155"/>
  <c r="I48" i="155"/>
  <c r="D48" i="155"/>
  <c r="T47" i="155"/>
  <c r="S47" i="155"/>
  <c r="N47" i="155"/>
  <c r="J47" i="155"/>
  <c r="I47" i="155"/>
  <c r="D47" i="155"/>
  <c r="T46" i="155"/>
  <c r="S46" i="155"/>
  <c r="N46" i="155"/>
  <c r="J46" i="155"/>
  <c r="I46" i="155"/>
  <c r="D46" i="155"/>
  <c r="T45" i="155"/>
  <c r="S45" i="155"/>
  <c r="N45" i="155"/>
  <c r="J45" i="155"/>
  <c r="I45" i="155"/>
  <c r="D45" i="155"/>
  <c r="T44" i="155"/>
  <c r="S44" i="155"/>
  <c r="N44" i="155"/>
  <c r="J44" i="155"/>
  <c r="I44" i="155"/>
  <c r="D44" i="155"/>
  <c r="T43" i="155"/>
  <c r="S43" i="155"/>
  <c r="N43" i="155"/>
  <c r="J43" i="155"/>
  <c r="I43" i="155"/>
  <c r="D43" i="155"/>
  <c r="T42" i="155"/>
  <c r="S42" i="155"/>
  <c r="N42" i="155"/>
  <c r="J42" i="155"/>
  <c r="I42" i="155"/>
  <c r="D42" i="155"/>
  <c r="T41" i="155"/>
  <c r="S41" i="155"/>
  <c r="N41" i="155"/>
  <c r="J41" i="155"/>
  <c r="I41" i="155"/>
  <c r="D41" i="155"/>
  <c r="T40" i="155"/>
  <c r="S40" i="155"/>
  <c r="N40" i="155"/>
  <c r="J40" i="155"/>
  <c r="I40" i="155"/>
  <c r="D40" i="155"/>
  <c r="N35" i="155"/>
  <c r="D35" i="155"/>
  <c r="Q29" i="155"/>
  <c r="G29" i="155"/>
  <c r="T27" i="155"/>
  <c r="S27" i="155"/>
  <c r="N27" i="155"/>
  <c r="J27" i="155"/>
  <c r="I27" i="155"/>
  <c r="D27" i="155"/>
  <c r="T26" i="155"/>
  <c r="S26" i="155"/>
  <c r="N26" i="155"/>
  <c r="J26" i="155"/>
  <c r="I26" i="155"/>
  <c r="D26" i="155"/>
  <c r="T25" i="155"/>
  <c r="S25" i="155"/>
  <c r="N25" i="155"/>
  <c r="J25" i="155"/>
  <c r="I25" i="155"/>
  <c r="D25" i="155"/>
  <c r="T24" i="155"/>
  <c r="S24" i="155"/>
  <c r="N24" i="155"/>
  <c r="J24" i="155"/>
  <c r="I24" i="155"/>
  <c r="D24" i="155"/>
  <c r="T23" i="155"/>
  <c r="S23" i="155"/>
  <c r="N23" i="155"/>
  <c r="J23" i="155"/>
  <c r="I23" i="155"/>
  <c r="D23" i="155"/>
  <c r="T22" i="155"/>
  <c r="S22" i="155"/>
  <c r="N22" i="155"/>
  <c r="J22" i="155"/>
  <c r="I22" i="155"/>
  <c r="D22" i="155"/>
  <c r="T21" i="155"/>
  <c r="S21" i="155"/>
  <c r="N21" i="155"/>
  <c r="J21" i="155"/>
  <c r="I21" i="155"/>
  <c r="D21" i="155"/>
  <c r="T20" i="155"/>
  <c r="S20" i="155"/>
  <c r="N20" i="155"/>
  <c r="J20" i="155"/>
  <c r="I20" i="155"/>
  <c r="D20" i="155"/>
  <c r="T19" i="155"/>
  <c r="S19" i="155"/>
  <c r="N19" i="155"/>
  <c r="J19" i="155"/>
  <c r="I19" i="155"/>
  <c r="D19" i="155"/>
  <c r="T18" i="155"/>
  <c r="S18" i="155"/>
  <c r="N18" i="155"/>
  <c r="J18" i="155"/>
  <c r="I18" i="155"/>
  <c r="D18" i="155"/>
  <c r="T17" i="155"/>
  <c r="S17" i="155"/>
  <c r="N17" i="155"/>
  <c r="J17" i="155"/>
  <c r="I17" i="155"/>
  <c r="D17" i="155"/>
  <c r="T16" i="155"/>
  <c r="S16" i="155"/>
  <c r="N16" i="155"/>
  <c r="J16" i="155"/>
  <c r="I16" i="155"/>
  <c r="D16" i="155"/>
  <c r="T15" i="155"/>
  <c r="S15" i="155"/>
  <c r="N15" i="155"/>
  <c r="J15" i="155"/>
  <c r="I15" i="155"/>
  <c r="D15" i="155"/>
  <c r="T14" i="155"/>
  <c r="S14" i="155"/>
  <c r="N14" i="155"/>
  <c r="J14" i="155"/>
  <c r="I14" i="155"/>
  <c r="D14" i="155"/>
  <c r="T13" i="155"/>
  <c r="S13" i="155"/>
  <c r="N13" i="155"/>
  <c r="J13" i="155"/>
  <c r="I13" i="155"/>
  <c r="D13" i="155"/>
  <c r="N8" i="155"/>
  <c r="D8" i="155"/>
  <c r="T4" i="155"/>
  <c r="B4" i="155"/>
  <c r="Q56" i="154"/>
  <c r="G56" i="154"/>
  <c r="T54" i="154"/>
  <c r="S54" i="154"/>
  <c r="N54" i="154"/>
  <c r="J54" i="154"/>
  <c r="I54" i="154"/>
  <c r="D54" i="154"/>
  <c r="T53" i="154"/>
  <c r="S53" i="154"/>
  <c r="N53" i="154"/>
  <c r="J53" i="154"/>
  <c r="I53" i="154"/>
  <c r="D53" i="154"/>
  <c r="T52" i="154"/>
  <c r="S52" i="154"/>
  <c r="N52" i="154"/>
  <c r="J52" i="154"/>
  <c r="I52" i="154"/>
  <c r="D52" i="154"/>
  <c r="T51" i="154"/>
  <c r="S51" i="154"/>
  <c r="N51" i="154"/>
  <c r="J51" i="154"/>
  <c r="I51" i="154"/>
  <c r="D51" i="154"/>
  <c r="T50" i="154"/>
  <c r="S50" i="154"/>
  <c r="N50" i="154"/>
  <c r="J50" i="154"/>
  <c r="I50" i="154"/>
  <c r="D50" i="154"/>
  <c r="T49" i="154"/>
  <c r="S49" i="154"/>
  <c r="N49" i="154"/>
  <c r="J49" i="154"/>
  <c r="I49" i="154"/>
  <c r="D49" i="154"/>
  <c r="T48" i="154"/>
  <c r="S48" i="154"/>
  <c r="N48" i="154"/>
  <c r="J48" i="154"/>
  <c r="I48" i="154"/>
  <c r="D48" i="154"/>
  <c r="T47" i="154"/>
  <c r="S47" i="154"/>
  <c r="N47" i="154"/>
  <c r="J47" i="154"/>
  <c r="I47" i="154"/>
  <c r="D47" i="154"/>
  <c r="T46" i="154"/>
  <c r="S46" i="154"/>
  <c r="N46" i="154"/>
  <c r="J46" i="154"/>
  <c r="I46" i="154"/>
  <c r="D46" i="154"/>
  <c r="T45" i="154"/>
  <c r="S45" i="154"/>
  <c r="N45" i="154"/>
  <c r="J45" i="154"/>
  <c r="I45" i="154"/>
  <c r="D45" i="154"/>
  <c r="T44" i="154"/>
  <c r="S44" i="154"/>
  <c r="N44" i="154"/>
  <c r="J44" i="154"/>
  <c r="I44" i="154"/>
  <c r="D44" i="154"/>
  <c r="T43" i="154"/>
  <c r="S43" i="154"/>
  <c r="N43" i="154"/>
  <c r="J43" i="154"/>
  <c r="I43" i="154"/>
  <c r="D43" i="154"/>
  <c r="T42" i="154"/>
  <c r="S42" i="154"/>
  <c r="N42" i="154"/>
  <c r="J42" i="154"/>
  <c r="I42" i="154"/>
  <c r="D42" i="154"/>
  <c r="T41" i="154"/>
  <c r="S41" i="154"/>
  <c r="N41" i="154"/>
  <c r="J41" i="154"/>
  <c r="I41" i="154"/>
  <c r="D41" i="154"/>
  <c r="T40" i="154"/>
  <c r="S40" i="154"/>
  <c r="N40" i="154"/>
  <c r="J40" i="154"/>
  <c r="I40" i="154"/>
  <c r="D40" i="154"/>
  <c r="N35" i="154"/>
  <c r="D35" i="154"/>
  <c r="Q29" i="154"/>
  <c r="G29" i="154"/>
  <c r="T27" i="154"/>
  <c r="S27" i="154"/>
  <c r="N27" i="154"/>
  <c r="J27" i="154"/>
  <c r="I27" i="154"/>
  <c r="D27" i="154"/>
  <c r="T26" i="154"/>
  <c r="S26" i="154"/>
  <c r="N26" i="154"/>
  <c r="J26" i="154"/>
  <c r="I26" i="154"/>
  <c r="D26" i="154"/>
  <c r="T25" i="154"/>
  <c r="S25" i="154"/>
  <c r="N25" i="154"/>
  <c r="J25" i="154"/>
  <c r="I25" i="154"/>
  <c r="D25" i="154"/>
  <c r="T24" i="154"/>
  <c r="S24" i="154"/>
  <c r="N24" i="154"/>
  <c r="J24" i="154"/>
  <c r="I24" i="154"/>
  <c r="D24" i="154"/>
  <c r="T23" i="154"/>
  <c r="S23" i="154"/>
  <c r="N23" i="154"/>
  <c r="J23" i="154"/>
  <c r="I23" i="154"/>
  <c r="D23" i="154"/>
  <c r="T22" i="154"/>
  <c r="S22" i="154"/>
  <c r="N22" i="154"/>
  <c r="J22" i="154"/>
  <c r="I22" i="154"/>
  <c r="D22" i="154"/>
  <c r="T21" i="154"/>
  <c r="S21" i="154"/>
  <c r="N21" i="154"/>
  <c r="J21" i="154"/>
  <c r="I21" i="154"/>
  <c r="D21" i="154"/>
  <c r="T20" i="154"/>
  <c r="S20" i="154"/>
  <c r="N20" i="154"/>
  <c r="J20" i="154"/>
  <c r="I20" i="154"/>
  <c r="D20" i="154"/>
  <c r="T19" i="154"/>
  <c r="S19" i="154"/>
  <c r="N19" i="154"/>
  <c r="J19" i="154"/>
  <c r="I19" i="154"/>
  <c r="D19" i="154"/>
  <c r="T18" i="154"/>
  <c r="S18" i="154"/>
  <c r="N18" i="154"/>
  <c r="J18" i="154"/>
  <c r="I18" i="154"/>
  <c r="D18" i="154"/>
  <c r="T17" i="154"/>
  <c r="S17" i="154"/>
  <c r="N17" i="154"/>
  <c r="J17" i="154"/>
  <c r="I17" i="154"/>
  <c r="D17" i="154"/>
  <c r="T16" i="154"/>
  <c r="S16" i="154"/>
  <c r="N16" i="154"/>
  <c r="J16" i="154"/>
  <c r="I16" i="154"/>
  <c r="D16" i="154"/>
  <c r="T15" i="154"/>
  <c r="S15" i="154"/>
  <c r="N15" i="154"/>
  <c r="J15" i="154"/>
  <c r="I15" i="154"/>
  <c r="D15" i="154"/>
  <c r="T14" i="154"/>
  <c r="S14" i="154"/>
  <c r="N14" i="154"/>
  <c r="J14" i="154"/>
  <c r="I14" i="154"/>
  <c r="G28" i="154" s="1"/>
  <c r="D14" i="154"/>
  <c r="T13" i="154"/>
  <c r="S13" i="154"/>
  <c r="N13" i="154"/>
  <c r="Q28" i="154" s="1"/>
  <c r="Q31" i="154" s="1"/>
  <c r="J13" i="154"/>
  <c r="I13" i="154"/>
  <c r="D13" i="154"/>
  <c r="N8" i="154"/>
  <c r="D8" i="154"/>
  <c r="T4" i="154"/>
  <c r="B4" i="154"/>
  <c r="Q56" i="153"/>
  <c r="G56" i="153"/>
  <c r="T54" i="153"/>
  <c r="S54" i="153"/>
  <c r="N54" i="153"/>
  <c r="J54" i="153"/>
  <c r="I54" i="153"/>
  <c r="D54" i="153"/>
  <c r="T53" i="153"/>
  <c r="S53" i="153"/>
  <c r="N53" i="153"/>
  <c r="J53" i="153"/>
  <c r="I53" i="153"/>
  <c r="D53" i="153"/>
  <c r="T52" i="153"/>
  <c r="S52" i="153"/>
  <c r="N52" i="153"/>
  <c r="J52" i="153"/>
  <c r="I52" i="153"/>
  <c r="D52" i="153"/>
  <c r="T51" i="153"/>
  <c r="S51" i="153"/>
  <c r="N51" i="153"/>
  <c r="J51" i="153"/>
  <c r="I51" i="153"/>
  <c r="D51" i="153"/>
  <c r="T50" i="153"/>
  <c r="S50" i="153"/>
  <c r="N50" i="153"/>
  <c r="J50" i="153"/>
  <c r="I50" i="153"/>
  <c r="D50" i="153"/>
  <c r="T49" i="153"/>
  <c r="S49" i="153"/>
  <c r="N49" i="153"/>
  <c r="J49" i="153"/>
  <c r="I49" i="153"/>
  <c r="D49" i="153"/>
  <c r="T48" i="153"/>
  <c r="S48" i="153"/>
  <c r="N48" i="153"/>
  <c r="J48" i="153"/>
  <c r="I48" i="153"/>
  <c r="D48" i="153"/>
  <c r="T47" i="153"/>
  <c r="S47" i="153"/>
  <c r="N47" i="153"/>
  <c r="J47" i="153"/>
  <c r="I47" i="153"/>
  <c r="D47" i="153"/>
  <c r="T46" i="153"/>
  <c r="S46" i="153"/>
  <c r="N46" i="153"/>
  <c r="J46" i="153"/>
  <c r="I46" i="153"/>
  <c r="D46" i="153"/>
  <c r="T45" i="153"/>
  <c r="S45" i="153"/>
  <c r="N45" i="153"/>
  <c r="J45" i="153"/>
  <c r="I45" i="153"/>
  <c r="D45" i="153"/>
  <c r="T44" i="153"/>
  <c r="S44" i="153"/>
  <c r="N44" i="153"/>
  <c r="J44" i="153"/>
  <c r="I44" i="153"/>
  <c r="D44" i="153"/>
  <c r="T43" i="153"/>
  <c r="S43" i="153"/>
  <c r="N43" i="153"/>
  <c r="J43" i="153"/>
  <c r="I43" i="153"/>
  <c r="D43" i="153"/>
  <c r="T42" i="153"/>
  <c r="S42" i="153"/>
  <c r="N42" i="153"/>
  <c r="J42" i="153"/>
  <c r="I42" i="153"/>
  <c r="D42" i="153"/>
  <c r="T41" i="153"/>
  <c r="S41" i="153"/>
  <c r="N41" i="153"/>
  <c r="J41" i="153"/>
  <c r="I41" i="153"/>
  <c r="G55" i="153" s="1"/>
  <c r="G58" i="153" s="1"/>
  <c r="D41" i="153"/>
  <c r="T40" i="153"/>
  <c r="S40" i="153"/>
  <c r="N40" i="153"/>
  <c r="Q55" i="153" s="1"/>
  <c r="Q58" i="153" s="1"/>
  <c r="J40" i="153"/>
  <c r="I40" i="153"/>
  <c r="D40" i="153"/>
  <c r="N35" i="153"/>
  <c r="D35" i="153"/>
  <c r="Q29" i="153"/>
  <c r="G29" i="153"/>
  <c r="T27" i="153"/>
  <c r="S27" i="153"/>
  <c r="N27" i="153"/>
  <c r="J27" i="153"/>
  <c r="I27" i="153"/>
  <c r="D27" i="153"/>
  <c r="T26" i="153"/>
  <c r="S26" i="153"/>
  <c r="N26" i="153"/>
  <c r="J26" i="153"/>
  <c r="I26" i="153"/>
  <c r="D26" i="153"/>
  <c r="T25" i="153"/>
  <c r="S25" i="153"/>
  <c r="N25" i="153"/>
  <c r="J25" i="153"/>
  <c r="I25" i="153"/>
  <c r="D25" i="153"/>
  <c r="T24" i="153"/>
  <c r="S24" i="153"/>
  <c r="N24" i="153"/>
  <c r="J24" i="153"/>
  <c r="I24" i="153"/>
  <c r="D24" i="153"/>
  <c r="T23" i="153"/>
  <c r="S23" i="153"/>
  <c r="N23" i="153"/>
  <c r="J23" i="153"/>
  <c r="I23" i="153"/>
  <c r="D23" i="153"/>
  <c r="T22" i="153"/>
  <c r="S22" i="153"/>
  <c r="N22" i="153"/>
  <c r="J22" i="153"/>
  <c r="I22" i="153"/>
  <c r="D22" i="153"/>
  <c r="T21" i="153"/>
  <c r="S21" i="153"/>
  <c r="N21" i="153"/>
  <c r="J21" i="153"/>
  <c r="I21" i="153"/>
  <c r="D21" i="153"/>
  <c r="T20" i="153"/>
  <c r="S20" i="153"/>
  <c r="N20" i="153"/>
  <c r="J20" i="153"/>
  <c r="I20" i="153"/>
  <c r="D20" i="153"/>
  <c r="T19" i="153"/>
  <c r="S19" i="153"/>
  <c r="N19" i="153"/>
  <c r="J19" i="153"/>
  <c r="I19" i="153"/>
  <c r="D19" i="153"/>
  <c r="T18" i="153"/>
  <c r="S18" i="153"/>
  <c r="N18" i="153"/>
  <c r="J18" i="153"/>
  <c r="I18" i="153"/>
  <c r="D18" i="153"/>
  <c r="T17" i="153"/>
  <c r="S17" i="153"/>
  <c r="N17" i="153"/>
  <c r="J17" i="153"/>
  <c r="I17" i="153"/>
  <c r="D17" i="153"/>
  <c r="T16" i="153"/>
  <c r="S16" i="153"/>
  <c r="N16" i="153"/>
  <c r="J16" i="153"/>
  <c r="I16" i="153"/>
  <c r="D16" i="153"/>
  <c r="T15" i="153"/>
  <c r="S15" i="153"/>
  <c r="N15" i="153"/>
  <c r="J15" i="153"/>
  <c r="I15" i="153"/>
  <c r="D15" i="153"/>
  <c r="T14" i="153"/>
  <c r="S14" i="153"/>
  <c r="N14" i="153"/>
  <c r="J14" i="153"/>
  <c r="I14" i="153"/>
  <c r="D14" i="153"/>
  <c r="T13" i="153"/>
  <c r="S13" i="153"/>
  <c r="N13" i="153"/>
  <c r="J13" i="153"/>
  <c r="I13" i="153"/>
  <c r="G28" i="153" s="1"/>
  <c r="G31" i="153" s="1"/>
  <c r="I58" i="153" s="1"/>
  <c r="D13" i="153"/>
  <c r="N8" i="153"/>
  <c r="D8" i="153"/>
  <c r="T4" i="153"/>
  <c r="B4" i="153"/>
  <c r="Q56" i="152"/>
  <c r="G56" i="152"/>
  <c r="T54" i="152"/>
  <c r="S54" i="152"/>
  <c r="N54" i="152"/>
  <c r="J54" i="152"/>
  <c r="I54" i="152"/>
  <c r="D54" i="152"/>
  <c r="T53" i="152"/>
  <c r="S53" i="152"/>
  <c r="N53" i="152"/>
  <c r="J53" i="152"/>
  <c r="I53" i="152"/>
  <c r="D53" i="152"/>
  <c r="T52" i="152"/>
  <c r="S52" i="152"/>
  <c r="N52" i="152"/>
  <c r="J52" i="152"/>
  <c r="I52" i="152"/>
  <c r="D52" i="152"/>
  <c r="T51" i="152"/>
  <c r="S51" i="152"/>
  <c r="N51" i="152"/>
  <c r="J51" i="152"/>
  <c r="I51" i="152"/>
  <c r="D51" i="152"/>
  <c r="T50" i="152"/>
  <c r="S50" i="152"/>
  <c r="N50" i="152"/>
  <c r="J50" i="152"/>
  <c r="I50" i="152"/>
  <c r="D50" i="152"/>
  <c r="T49" i="152"/>
  <c r="S49" i="152"/>
  <c r="N49" i="152"/>
  <c r="J49" i="152"/>
  <c r="I49" i="152"/>
  <c r="D49" i="152"/>
  <c r="T48" i="152"/>
  <c r="S48" i="152"/>
  <c r="N48" i="152"/>
  <c r="J48" i="152"/>
  <c r="I48" i="152"/>
  <c r="D48" i="152"/>
  <c r="T47" i="152"/>
  <c r="S47" i="152"/>
  <c r="N47" i="152"/>
  <c r="J47" i="152"/>
  <c r="I47" i="152"/>
  <c r="D47" i="152"/>
  <c r="T46" i="152"/>
  <c r="S46" i="152"/>
  <c r="N46" i="152"/>
  <c r="J46" i="152"/>
  <c r="I46" i="152"/>
  <c r="D46" i="152"/>
  <c r="T45" i="152"/>
  <c r="S45" i="152"/>
  <c r="N45" i="152"/>
  <c r="J45" i="152"/>
  <c r="I45" i="152"/>
  <c r="D45" i="152"/>
  <c r="T44" i="152"/>
  <c r="S44" i="152"/>
  <c r="N44" i="152"/>
  <c r="J44" i="152"/>
  <c r="I44" i="152"/>
  <c r="D44" i="152"/>
  <c r="T43" i="152"/>
  <c r="S43" i="152"/>
  <c r="N43" i="152"/>
  <c r="J43" i="152"/>
  <c r="I43" i="152"/>
  <c r="D43" i="152"/>
  <c r="T42" i="152"/>
  <c r="S42" i="152"/>
  <c r="N42" i="152"/>
  <c r="J42" i="152"/>
  <c r="I42" i="152"/>
  <c r="D42" i="152"/>
  <c r="T41" i="152"/>
  <c r="S41" i="152"/>
  <c r="N41" i="152"/>
  <c r="J41" i="152"/>
  <c r="I41" i="152"/>
  <c r="D41" i="152"/>
  <c r="T40" i="152"/>
  <c r="S40" i="152"/>
  <c r="N40" i="152"/>
  <c r="J40" i="152"/>
  <c r="I40" i="152"/>
  <c r="G55" i="152" s="1"/>
  <c r="G58" i="152" s="1"/>
  <c r="D40" i="152"/>
  <c r="N35" i="152"/>
  <c r="D35" i="152"/>
  <c r="Q29" i="152"/>
  <c r="G29" i="152"/>
  <c r="T27" i="152"/>
  <c r="S27" i="152"/>
  <c r="N27" i="152"/>
  <c r="J27" i="152"/>
  <c r="I27" i="152"/>
  <c r="D27" i="152"/>
  <c r="T26" i="152"/>
  <c r="S26" i="152"/>
  <c r="N26" i="152"/>
  <c r="J26" i="152"/>
  <c r="I26" i="152"/>
  <c r="D26" i="152"/>
  <c r="T25" i="152"/>
  <c r="S25" i="152"/>
  <c r="N25" i="152"/>
  <c r="J25" i="152"/>
  <c r="I25" i="152"/>
  <c r="D25" i="152"/>
  <c r="T24" i="152"/>
  <c r="S24" i="152"/>
  <c r="N24" i="152"/>
  <c r="J24" i="152"/>
  <c r="I24" i="152"/>
  <c r="D24" i="152"/>
  <c r="T23" i="152"/>
  <c r="S23" i="152"/>
  <c r="N23" i="152"/>
  <c r="J23" i="152"/>
  <c r="I23" i="152"/>
  <c r="D23" i="152"/>
  <c r="T22" i="152"/>
  <c r="S22" i="152"/>
  <c r="N22" i="152"/>
  <c r="J22" i="152"/>
  <c r="I22" i="152"/>
  <c r="D22" i="152"/>
  <c r="T21" i="152"/>
  <c r="S21" i="152"/>
  <c r="N21" i="152"/>
  <c r="J21" i="152"/>
  <c r="I21" i="152"/>
  <c r="D21" i="152"/>
  <c r="T20" i="152"/>
  <c r="S20" i="152"/>
  <c r="N20" i="152"/>
  <c r="J20" i="152"/>
  <c r="I20" i="152"/>
  <c r="D20" i="152"/>
  <c r="T19" i="152"/>
  <c r="S19" i="152"/>
  <c r="N19" i="152"/>
  <c r="J19" i="152"/>
  <c r="I19" i="152"/>
  <c r="D19" i="152"/>
  <c r="T18" i="152"/>
  <c r="S18" i="152"/>
  <c r="N18" i="152"/>
  <c r="J18" i="152"/>
  <c r="I18" i="152"/>
  <c r="D18" i="152"/>
  <c r="T17" i="152"/>
  <c r="S17" i="152"/>
  <c r="N17" i="152"/>
  <c r="J17" i="152"/>
  <c r="I17" i="152"/>
  <c r="D17" i="152"/>
  <c r="T16" i="152"/>
  <c r="S16" i="152"/>
  <c r="N16" i="152"/>
  <c r="J16" i="152"/>
  <c r="I16" i="152"/>
  <c r="D16" i="152"/>
  <c r="T15" i="152"/>
  <c r="S15" i="152"/>
  <c r="N15" i="152"/>
  <c r="J15" i="152"/>
  <c r="I15" i="152"/>
  <c r="D15" i="152"/>
  <c r="T14" i="152"/>
  <c r="S14" i="152"/>
  <c r="N14" i="152"/>
  <c r="J14" i="152"/>
  <c r="I14" i="152"/>
  <c r="D14" i="152"/>
  <c r="T13" i="152"/>
  <c r="S13" i="152"/>
  <c r="N13" i="152"/>
  <c r="J13" i="152"/>
  <c r="I13" i="152"/>
  <c r="D13" i="152"/>
  <c r="N8" i="152"/>
  <c r="D8" i="152"/>
  <c r="T4" i="152"/>
  <c r="B4" i="152"/>
  <c r="Q56" i="151"/>
  <c r="G56" i="151"/>
  <c r="T54" i="151"/>
  <c r="S54" i="151"/>
  <c r="N54" i="151"/>
  <c r="J54" i="151"/>
  <c r="I54" i="151"/>
  <c r="D54" i="151"/>
  <c r="T53" i="151"/>
  <c r="S53" i="151"/>
  <c r="N53" i="151"/>
  <c r="J53" i="151"/>
  <c r="I53" i="151"/>
  <c r="D53" i="151"/>
  <c r="T52" i="151"/>
  <c r="S52" i="151"/>
  <c r="N52" i="151"/>
  <c r="J52" i="151"/>
  <c r="I52" i="151"/>
  <c r="D52" i="151"/>
  <c r="T51" i="151"/>
  <c r="S51" i="151"/>
  <c r="N51" i="151"/>
  <c r="J51" i="151"/>
  <c r="I51" i="151"/>
  <c r="D51" i="151"/>
  <c r="T50" i="151"/>
  <c r="S50" i="151"/>
  <c r="N50" i="151"/>
  <c r="J50" i="151"/>
  <c r="I50" i="151"/>
  <c r="D50" i="151"/>
  <c r="T49" i="151"/>
  <c r="S49" i="151"/>
  <c r="N49" i="151"/>
  <c r="J49" i="151"/>
  <c r="I49" i="151"/>
  <c r="D49" i="151"/>
  <c r="T48" i="151"/>
  <c r="S48" i="151"/>
  <c r="N48" i="151"/>
  <c r="J48" i="151"/>
  <c r="I48" i="151"/>
  <c r="D48" i="151"/>
  <c r="T47" i="151"/>
  <c r="S47" i="151"/>
  <c r="N47" i="151"/>
  <c r="J47" i="151"/>
  <c r="I47" i="151"/>
  <c r="D47" i="151"/>
  <c r="T46" i="151"/>
  <c r="S46" i="151"/>
  <c r="N46" i="151"/>
  <c r="J46" i="151"/>
  <c r="I46" i="151"/>
  <c r="D46" i="151"/>
  <c r="T45" i="151"/>
  <c r="S45" i="151"/>
  <c r="N45" i="151"/>
  <c r="J45" i="151"/>
  <c r="I45" i="151"/>
  <c r="D45" i="151"/>
  <c r="T44" i="151"/>
  <c r="S44" i="151"/>
  <c r="N44" i="151"/>
  <c r="J44" i="151"/>
  <c r="I44" i="151"/>
  <c r="D44" i="151"/>
  <c r="T43" i="151"/>
  <c r="S43" i="151"/>
  <c r="N43" i="151"/>
  <c r="J43" i="151"/>
  <c r="I43" i="151"/>
  <c r="D43" i="151"/>
  <c r="T42" i="151"/>
  <c r="S42" i="151"/>
  <c r="N42" i="151"/>
  <c r="J42" i="151"/>
  <c r="I42" i="151"/>
  <c r="D42" i="151"/>
  <c r="T41" i="151"/>
  <c r="S41" i="151"/>
  <c r="N41" i="151"/>
  <c r="J41" i="151"/>
  <c r="I41" i="151"/>
  <c r="D41" i="151"/>
  <c r="T40" i="151"/>
  <c r="S40" i="151"/>
  <c r="N40" i="151"/>
  <c r="J40" i="151"/>
  <c r="I40" i="151"/>
  <c r="D40" i="151"/>
  <c r="N35" i="151"/>
  <c r="D35" i="151"/>
  <c r="Q29" i="151"/>
  <c r="G29" i="151"/>
  <c r="T27" i="151"/>
  <c r="S27" i="151"/>
  <c r="N27" i="151"/>
  <c r="J27" i="151"/>
  <c r="I27" i="151"/>
  <c r="D27" i="151"/>
  <c r="T26" i="151"/>
  <c r="S26" i="151"/>
  <c r="N26" i="151"/>
  <c r="J26" i="151"/>
  <c r="I26" i="151"/>
  <c r="D26" i="151"/>
  <c r="T25" i="151"/>
  <c r="S25" i="151"/>
  <c r="N25" i="151"/>
  <c r="J25" i="151"/>
  <c r="I25" i="151"/>
  <c r="D25" i="151"/>
  <c r="T24" i="151"/>
  <c r="S24" i="151"/>
  <c r="N24" i="151"/>
  <c r="J24" i="151"/>
  <c r="I24" i="151"/>
  <c r="D24" i="151"/>
  <c r="T23" i="151"/>
  <c r="S23" i="151"/>
  <c r="N23" i="151"/>
  <c r="J23" i="151"/>
  <c r="I23" i="151"/>
  <c r="D23" i="151"/>
  <c r="T22" i="151"/>
  <c r="S22" i="151"/>
  <c r="N22" i="151"/>
  <c r="J22" i="151"/>
  <c r="I22" i="151"/>
  <c r="D22" i="151"/>
  <c r="T21" i="151"/>
  <c r="S21" i="151"/>
  <c r="N21" i="151"/>
  <c r="J21" i="151"/>
  <c r="I21" i="151"/>
  <c r="D21" i="151"/>
  <c r="T20" i="151"/>
  <c r="S20" i="151"/>
  <c r="N20" i="151"/>
  <c r="J20" i="151"/>
  <c r="I20" i="151"/>
  <c r="D20" i="151"/>
  <c r="T19" i="151"/>
  <c r="S19" i="151"/>
  <c r="N19" i="151"/>
  <c r="J19" i="151"/>
  <c r="I19" i="151"/>
  <c r="D19" i="151"/>
  <c r="T18" i="151"/>
  <c r="S18" i="151"/>
  <c r="N18" i="151"/>
  <c r="J18" i="151"/>
  <c r="I18" i="151"/>
  <c r="D18" i="151"/>
  <c r="T17" i="151"/>
  <c r="S17" i="151"/>
  <c r="N17" i="151"/>
  <c r="J17" i="151"/>
  <c r="I17" i="151"/>
  <c r="D17" i="151"/>
  <c r="T16" i="151"/>
  <c r="S16" i="151"/>
  <c r="N16" i="151"/>
  <c r="J16" i="151"/>
  <c r="I16" i="151"/>
  <c r="D16" i="151"/>
  <c r="T15" i="151"/>
  <c r="S15" i="151"/>
  <c r="N15" i="151"/>
  <c r="J15" i="151"/>
  <c r="I15" i="151"/>
  <c r="D15" i="151"/>
  <c r="T14" i="151"/>
  <c r="S14" i="151"/>
  <c r="N14" i="151"/>
  <c r="Q28" i="151" s="1"/>
  <c r="J14" i="151"/>
  <c r="I14" i="151"/>
  <c r="D14" i="151"/>
  <c r="T13" i="151"/>
  <c r="S13" i="151"/>
  <c r="N13" i="151"/>
  <c r="J13" i="151"/>
  <c r="I13" i="151"/>
  <c r="G28" i="151" s="1"/>
  <c r="D13" i="151"/>
  <c r="N8" i="151"/>
  <c r="D8" i="151"/>
  <c r="T4" i="151"/>
  <c r="B4" i="151"/>
  <c r="Q56" i="150"/>
  <c r="G56" i="150"/>
  <c r="T54" i="150"/>
  <c r="S54" i="150"/>
  <c r="N54" i="150"/>
  <c r="J54" i="150"/>
  <c r="I54" i="150"/>
  <c r="D54" i="150"/>
  <c r="T53" i="150"/>
  <c r="S53" i="150"/>
  <c r="N53" i="150"/>
  <c r="J53" i="150"/>
  <c r="I53" i="150"/>
  <c r="D53" i="150"/>
  <c r="T52" i="150"/>
  <c r="S52" i="150"/>
  <c r="N52" i="150"/>
  <c r="J52" i="150"/>
  <c r="I52" i="150"/>
  <c r="D52" i="150"/>
  <c r="T51" i="150"/>
  <c r="S51" i="150"/>
  <c r="N51" i="150"/>
  <c r="J51" i="150"/>
  <c r="I51" i="150"/>
  <c r="D51" i="150"/>
  <c r="T50" i="150"/>
  <c r="S50" i="150"/>
  <c r="N50" i="150"/>
  <c r="J50" i="150"/>
  <c r="I50" i="150"/>
  <c r="D50" i="150"/>
  <c r="T49" i="150"/>
  <c r="S49" i="150"/>
  <c r="N49" i="150"/>
  <c r="J49" i="150"/>
  <c r="I49" i="150"/>
  <c r="D49" i="150"/>
  <c r="T48" i="150"/>
  <c r="S48" i="150"/>
  <c r="N48" i="150"/>
  <c r="J48" i="150"/>
  <c r="I48" i="150"/>
  <c r="D48" i="150"/>
  <c r="T47" i="150"/>
  <c r="S47" i="150"/>
  <c r="N47" i="150"/>
  <c r="J47" i="150"/>
  <c r="I47" i="150"/>
  <c r="D47" i="150"/>
  <c r="T46" i="150"/>
  <c r="S46" i="150"/>
  <c r="N46" i="150"/>
  <c r="J46" i="150"/>
  <c r="I46" i="150"/>
  <c r="D46" i="150"/>
  <c r="T45" i="150"/>
  <c r="S45" i="150"/>
  <c r="N45" i="150"/>
  <c r="J45" i="150"/>
  <c r="I45" i="150"/>
  <c r="D45" i="150"/>
  <c r="T44" i="150"/>
  <c r="S44" i="150"/>
  <c r="N44" i="150"/>
  <c r="J44" i="150"/>
  <c r="I44" i="150"/>
  <c r="D44" i="150"/>
  <c r="T43" i="150"/>
  <c r="S43" i="150"/>
  <c r="N43" i="150"/>
  <c r="J43" i="150"/>
  <c r="I43" i="150"/>
  <c r="D43" i="150"/>
  <c r="T42" i="150"/>
  <c r="S42" i="150"/>
  <c r="N42" i="150"/>
  <c r="J42" i="150"/>
  <c r="I42" i="150"/>
  <c r="D42" i="150"/>
  <c r="T41" i="150"/>
  <c r="S41" i="150"/>
  <c r="N41" i="150"/>
  <c r="Q55" i="150" s="1"/>
  <c r="Q58" i="150" s="1"/>
  <c r="J41" i="150"/>
  <c r="I41" i="150"/>
  <c r="D41" i="150"/>
  <c r="T40" i="150"/>
  <c r="S40" i="150"/>
  <c r="N40" i="150"/>
  <c r="J40" i="150"/>
  <c r="I40" i="150"/>
  <c r="D40" i="150"/>
  <c r="N35" i="150"/>
  <c r="D35" i="150"/>
  <c r="Q29" i="150"/>
  <c r="G29" i="150"/>
  <c r="T27" i="150"/>
  <c r="S27" i="150"/>
  <c r="N27" i="150"/>
  <c r="J27" i="150"/>
  <c r="I27" i="150"/>
  <c r="D27" i="150"/>
  <c r="T26" i="150"/>
  <c r="S26" i="150"/>
  <c r="N26" i="150"/>
  <c r="J26" i="150"/>
  <c r="I26" i="150"/>
  <c r="D26" i="150"/>
  <c r="T25" i="150"/>
  <c r="S25" i="150"/>
  <c r="N25" i="150"/>
  <c r="J25" i="150"/>
  <c r="I25" i="150"/>
  <c r="D25" i="150"/>
  <c r="T24" i="150"/>
  <c r="S24" i="150"/>
  <c r="N24" i="150"/>
  <c r="J24" i="150"/>
  <c r="I24" i="150"/>
  <c r="D24" i="150"/>
  <c r="T23" i="150"/>
  <c r="S23" i="150"/>
  <c r="N23" i="150"/>
  <c r="J23" i="150"/>
  <c r="I23" i="150"/>
  <c r="D23" i="150"/>
  <c r="T22" i="150"/>
  <c r="S22" i="150"/>
  <c r="N22" i="150"/>
  <c r="J22" i="150"/>
  <c r="I22" i="150"/>
  <c r="D22" i="150"/>
  <c r="T21" i="150"/>
  <c r="S21" i="150"/>
  <c r="N21" i="150"/>
  <c r="J21" i="150"/>
  <c r="I21" i="150"/>
  <c r="D21" i="150"/>
  <c r="T20" i="150"/>
  <c r="S20" i="150"/>
  <c r="N20" i="150"/>
  <c r="J20" i="150"/>
  <c r="I20" i="150"/>
  <c r="D20" i="150"/>
  <c r="T19" i="150"/>
  <c r="S19" i="150"/>
  <c r="N19" i="150"/>
  <c r="J19" i="150"/>
  <c r="I19" i="150"/>
  <c r="D19" i="150"/>
  <c r="T18" i="150"/>
  <c r="S18" i="150"/>
  <c r="N18" i="150"/>
  <c r="J18" i="150"/>
  <c r="I18" i="150"/>
  <c r="D18" i="150"/>
  <c r="T17" i="150"/>
  <c r="S17" i="150"/>
  <c r="N17" i="150"/>
  <c r="J17" i="150"/>
  <c r="I17" i="150"/>
  <c r="D17" i="150"/>
  <c r="T16" i="150"/>
  <c r="S16" i="150"/>
  <c r="N16" i="150"/>
  <c r="J16" i="150"/>
  <c r="I16" i="150"/>
  <c r="D16" i="150"/>
  <c r="T15" i="150"/>
  <c r="S15" i="150"/>
  <c r="N15" i="150"/>
  <c r="J15" i="150"/>
  <c r="I15" i="150"/>
  <c r="D15" i="150"/>
  <c r="T14" i="150"/>
  <c r="S14" i="150"/>
  <c r="N14" i="150"/>
  <c r="J14" i="150"/>
  <c r="I14" i="150"/>
  <c r="D14" i="150"/>
  <c r="T13" i="150"/>
  <c r="S13" i="150"/>
  <c r="N13" i="150"/>
  <c r="J13" i="150"/>
  <c r="I13" i="150"/>
  <c r="D13" i="150"/>
  <c r="N8" i="150"/>
  <c r="D8" i="150"/>
  <c r="T4" i="150"/>
  <c r="B4" i="150"/>
  <c r="Q56" i="149"/>
  <c r="Q58" i="149" s="1"/>
  <c r="G56" i="149"/>
  <c r="T54" i="149"/>
  <c r="S54" i="149"/>
  <c r="N54" i="149"/>
  <c r="J54" i="149"/>
  <c r="I54" i="149"/>
  <c r="D54" i="149"/>
  <c r="T53" i="149"/>
  <c r="S53" i="149"/>
  <c r="N53" i="149"/>
  <c r="J53" i="149"/>
  <c r="I53" i="149"/>
  <c r="D53" i="149"/>
  <c r="T52" i="149"/>
  <c r="S52" i="149"/>
  <c r="N52" i="149"/>
  <c r="J52" i="149"/>
  <c r="I52" i="149"/>
  <c r="D52" i="149"/>
  <c r="T51" i="149"/>
  <c r="S51" i="149"/>
  <c r="N51" i="149"/>
  <c r="J51" i="149"/>
  <c r="I51" i="149"/>
  <c r="D51" i="149"/>
  <c r="T50" i="149"/>
  <c r="S50" i="149"/>
  <c r="N50" i="149"/>
  <c r="J50" i="149"/>
  <c r="I50" i="149"/>
  <c r="D50" i="149"/>
  <c r="T49" i="149"/>
  <c r="S49" i="149"/>
  <c r="N49" i="149"/>
  <c r="J49" i="149"/>
  <c r="I49" i="149"/>
  <c r="D49" i="149"/>
  <c r="T48" i="149"/>
  <c r="S48" i="149"/>
  <c r="N48" i="149"/>
  <c r="J48" i="149"/>
  <c r="I48" i="149"/>
  <c r="D48" i="149"/>
  <c r="T47" i="149"/>
  <c r="S47" i="149"/>
  <c r="N47" i="149"/>
  <c r="J47" i="149"/>
  <c r="I47" i="149"/>
  <c r="D47" i="149"/>
  <c r="T46" i="149"/>
  <c r="S46" i="149"/>
  <c r="N46" i="149"/>
  <c r="J46" i="149"/>
  <c r="I46" i="149"/>
  <c r="D46" i="149"/>
  <c r="T45" i="149"/>
  <c r="S45" i="149"/>
  <c r="N45" i="149"/>
  <c r="J45" i="149"/>
  <c r="I45" i="149"/>
  <c r="D45" i="149"/>
  <c r="T44" i="149"/>
  <c r="S44" i="149"/>
  <c r="N44" i="149"/>
  <c r="J44" i="149"/>
  <c r="I44" i="149"/>
  <c r="D44" i="149"/>
  <c r="T43" i="149"/>
  <c r="S43" i="149"/>
  <c r="N43" i="149"/>
  <c r="J43" i="149"/>
  <c r="I43" i="149"/>
  <c r="D43" i="149"/>
  <c r="T42" i="149"/>
  <c r="S42" i="149"/>
  <c r="N42" i="149"/>
  <c r="J42" i="149"/>
  <c r="I42" i="149"/>
  <c r="D42" i="149"/>
  <c r="T41" i="149"/>
  <c r="S41" i="149"/>
  <c r="N41" i="149"/>
  <c r="J41" i="149"/>
  <c r="I41" i="149"/>
  <c r="G55" i="149" s="1"/>
  <c r="G58" i="149" s="1"/>
  <c r="D41" i="149"/>
  <c r="T40" i="149"/>
  <c r="S40" i="149"/>
  <c r="N40" i="149"/>
  <c r="J40" i="149"/>
  <c r="I40" i="149"/>
  <c r="D40" i="149"/>
  <c r="N35" i="149"/>
  <c r="D35" i="149"/>
  <c r="Q29" i="149"/>
  <c r="G29" i="149"/>
  <c r="T27" i="149"/>
  <c r="S27" i="149"/>
  <c r="N27" i="149"/>
  <c r="J27" i="149"/>
  <c r="I27" i="149"/>
  <c r="D27" i="149"/>
  <c r="T26" i="149"/>
  <c r="S26" i="149"/>
  <c r="N26" i="149"/>
  <c r="J26" i="149"/>
  <c r="I26" i="149"/>
  <c r="D26" i="149"/>
  <c r="T25" i="149"/>
  <c r="S25" i="149"/>
  <c r="N25" i="149"/>
  <c r="J25" i="149"/>
  <c r="I25" i="149"/>
  <c r="D25" i="149"/>
  <c r="T24" i="149"/>
  <c r="S24" i="149"/>
  <c r="N24" i="149"/>
  <c r="J24" i="149"/>
  <c r="I24" i="149"/>
  <c r="D24" i="149"/>
  <c r="T23" i="149"/>
  <c r="S23" i="149"/>
  <c r="N23" i="149"/>
  <c r="J23" i="149"/>
  <c r="I23" i="149"/>
  <c r="D23" i="149"/>
  <c r="T22" i="149"/>
  <c r="S22" i="149"/>
  <c r="N22" i="149"/>
  <c r="J22" i="149"/>
  <c r="I22" i="149"/>
  <c r="D22" i="149"/>
  <c r="T21" i="149"/>
  <c r="S21" i="149"/>
  <c r="N21" i="149"/>
  <c r="J21" i="149"/>
  <c r="I21" i="149"/>
  <c r="D21" i="149"/>
  <c r="T20" i="149"/>
  <c r="S20" i="149"/>
  <c r="N20" i="149"/>
  <c r="J20" i="149"/>
  <c r="I20" i="149"/>
  <c r="D20" i="149"/>
  <c r="T19" i="149"/>
  <c r="S19" i="149"/>
  <c r="N19" i="149"/>
  <c r="J19" i="149"/>
  <c r="I19" i="149"/>
  <c r="D19" i="149"/>
  <c r="T18" i="149"/>
  <c r="S18" i="149"/>
  <c r="N18" i="149"/>
  <c r="J18" i="149"/>
  <c r="I18" i="149"/>
  <c r="D18" i="149"/>
  <c r="T17" i="149"/>
  <c r="S17" i="149"/>
  <c r="N17" i="149"/>
  <c r="J17" i="149"/>
  <c r="I17" i="149"/>
  <c r="D17" i="149"/>
  <c r="T16" i="149"/>
  <c r="S16" i="149"/>
  <c r="N16" i="149"/>
  <c r="J16" i="149"/>
  <c r="I16" i="149"/>
  <c r="D16" i="149"/>
  <c r="T15" i="149"/>
  <c r="S15" i="149"/>
  <c r="N15" i="149"/>
  <c r="J15" i="149"/>
  <c r="I15" i="149"/>
  <c r="D15" i="149"/>
  <c r="T14" i="149"/>
  <c r="S14" i="149"/>
  <c r="N14" i="149"/>
  <c r="J14" i="149"/>
  <c r="I14" i="149"/>
  <c r="D14" i="149"/>
  <c r="T13" i="149"/>
  <c r="S13" i="149"/>
  <c r="N13" i="149"/>
  <c r="J13" i="149"/>
  <c r="I13" i="149"/>
  <c r="D13" i="149"/>
  <c r="N8" i="149"/>
  <c r="D8" i="149"/>
  <c r="T4" i="149"/>
  <c r="B4" i="149"/>
  <c r="Q56" i="148"/>
  <c r="G56" i="148"/>
  <c r="T54" i="148"/>
  <c r="S54" i="148"/>
  <c r="N54" i="148"/>
  <c r="J54" i="148"/>
  <c r="I54" i="148"/>
  <c r="D54" i="148"/>
  <c r="T53" i="148"/>
  <c r="S53" i="148"/>
  <c r="N53" i="148"/>
  <c r="J53" i="148"/>
  <c r="I53" i="148"/>
  <c r="D53" i="148"/>
  <c r="T52" i="148"/>
  <c r="S52" i="148"/>
  <c r="N52" i="148"/>
  <c r="J52" i="148"/>
  <c r="I52" i="148"/>
  <c r="D52" i="148"/>
  <c r="T51" i="148"/>
  <c r="S51" i="148"/>
  <c r="N51" i="148"/>
  <c r="J51" i="148"/>
  <c r="I51" i="148"/>
  <c r="D51" i="148"/>
  <c r="T50" i="148"/>
  <c r="S50" i="148"/>
  <c r="N50" i="148"/>
  <c r="J50" i="148"/>
  <c r="I50" i="148"/>
  <c r="D50" i="148"/>
  <c r="T49" i="148"/>
  <c r="S49" i="148"/>
  <c r="N49" i="148"/>
  <c r="J49" i="148"/>
  <c r="I49" i="148"/>
  <c r="D49" i="148"/>
  <c r="T48" i="148"/>
  <c r="S48" i="148"/>
  <c r="N48" i="148"/>
  <c r="J48" i="148"/>
  <c r="I48" i="148"/>
  <c r="D48" i="148"/>
  <c r="T47" i="148"/>
  <c r="S47" i="148"/>
  <c r="N47" i="148"/>
  <c r="J47" i="148"/>
  <c r="I47" i="148"/>
  <c r="D47" i="148"/>
  <c r="T46" i="148"/>
  <c r="S46" i="148"/>
  <c r="N46" i="148"/>
  <c r="J46" i="148"/>
  <c r="I46" i="148"/>
  <c r="D46" i="148"/>
  <c r="T45" i="148"/>
  <c r="S45" i="148"/>
  <c r="N45" i="148"/>
  <c r="J45" i="148"/>
  <c r="I45" i="148"/>
  <c r="D45" i="148"/>
  <c r="T44" i="148"/>
  <c r="S44" i="148"/>
  <c r="N44" i="148"/>
  <c r="J44" i="148"/>
  <c r="I44" i="148"/>
  <c r="D44" i="148"/>
  <c r="T43" i="148"/>
  <c r="S43" i="148"/>
  <c r="N43" i="148"/>
  <c r="J43" i="148"/>
  <c r="I43" i="148"/>
  <c r="D43" i="148"/>
  <c r="T42" i="148"/>
  <c r="S42" i="148"/>
  <c r="N42" i="148"/>
  <c r="J42" i="148"/>
  <c r="I42" i="148"/>
  <c r="D42" i="148"/>
  <c r="T41" i="148"/>
  <c r="S41" i="148"/>
  <c r="N41" i="148"/>
  <c r="Q55" i="148" s="1"/>
  <c r="Q58" i="148" s="1"/>
  <c r="J41" i="148"/>
  <c r="I41" i="148"/>
  <c r="D41" i="148"/>
  <c r="T40" i="148"/>
  <c r="S40" i="148"/>
  <c r="N40" i="148"/>
  <c r="J40" i="148"/>
  <c r="I40" i="148"/>
  <c r="D40" i="148"/>
  <c r="N35" i="148"/>
  <c r="D35" i="148"/>
  <c r="Q29" i="148"/>
  <c r="G29" i="148"/>
  <c r="T27" i="148"/>
  <c r="S27" i="148"/>
  <c r="N27" i="148"/>
  <c r="J27" i="148"/>
  <c r="I27" i="148"/>
  <c r="D27" i="148"/>
  <c r="T26" i="148"/>
  <c r="S26" i="148"/>
  <c r="N26" i="148"/>
  <c r="J26" i="148"/>
  <c r="I26" i="148"/>
  <c r="D26" i="148"/>
  <c r="T25" i="148"/>
  <c r="S25" i="148"/>
  <c r="N25" i="148"/>
  <c r="J25" i="148"/>
  <c r="I25" i="148"/>
  <c r="D25" i="148"/>
  <c r="T24" i="148"/>
  <c r="S24" i="148"/>
  <c r="N24" i="148"/>
  <c r="J24" i="148"/>
  <c r="I24" i="148"/>
  <c r="D24" i="148"/>
  <c r="T23" i="148"/>
  <c r="S23" i="148"/>
  <c r="N23" i="148"/>
  <c r="J23" i="148"/>
  <c r="I23" i="148"/>
  <c r="D23" i="148"/>
  <c r="T22" i="148"/>
  <c r="S22" i="148"/>
  <c r="N22" i="148"/>
  <c r="J22" i="148"/>
  <c r="I22" i="148"/>
  <c r="D22" i="148"/>
  <c r="T21" i="148"/>
  <c r="S21" i="148"/>
  <c r="N21" i="148"/>
  <c r="J21" i="148"/>
  <c r="I21" i="148"/>
  <c r="D21" i="148"/>
  <c r="T20" i="148"/>
  <c r="S20" i="148"/>
  <c r="N20" i="148"/>
  <c r="J20" i="148"/>
  <c r="I20" i="148"/>
  <c r="D20" i="148"/>
  <c r="T19" i="148"/>
  <c r="S19" i="148"/>
  <c r="N19" i="148"/>
  <c r="J19" i="148"/>
  <c r="I19" i="148"/>
  <c r="D19" i="148"/>
  <c r="T18" i="148"/>
  <c r="S18" i="148"/>
  <c r="N18" i="148"/>
  <c r="J18" i="148"/>
  <c r="I18" i="148"/>
  <c r="D18" i="148"/>
  <c r="T17" i="148"/>
  <c r="S17" i="148"/>
  <c r="N17" i="148"/>
  <c r="J17" i="148"/>
  <c r="I17" i="148"/>
  <c r="D17" i="148"/>
  <c r="T16" i="148"/>
  <c r="S16" i="148"/>
  <c r="N16" i="148"/>
  <c r="J16" i="148"/>
  <c r="I16" i="148"/>
  <c r="D16" i="148"/>
  <c r="T15" i="148"/>
  <c r="S15" i="148"/>
  <c r="N15" i="148"/>
  <c r="J15" i="148"/>
  <c r="I15" i="148"/>
  <c r="D15" i="148"/>
  <c r="T14" i="148"/>
  <c r="S14" i="148"/>
  <c r="N14" i="148"/>
  <c r="J14" i="148"/>
  <c r="I14" i="148"/>
  <c r="D14" i="148"/>
  <c r="T13" i="148"/>
  <c r="S13" i="148"/>
  <c r="N13" i="148"/>
  <c r="J13" i="148"/>
  <c r="I13" i="148"/>
  <c r="D13" i="148"/>
  <c r="N8" i="148"/>
  <c r="D8" i="148"/>
  <c r="T4" i="148"/>
  <c r="B4" i="148"/>
  <c r="Q56" i="147"/>
  <c r="G56" i="147"/>
  <c r="T54" i="147"/>
  <c r="S54" i="147"/>
  <c r="N54" i="147"/>
  <c r="J54" i="147"/>
  <c r="I54" i="147"/>
  <c r="D54" i="147"/>
  <c r="T53" i="147"/>
  <c r="S53" i="147"/>
  <c r="N53" i="147"/>
  <c r="J53" i="147"/>
  <c r="I53" i="147"/>
  <c r="D53" i="147"/>
  <c r="T52" i="147"/>
  <c r="S52" i="147"/>
  <c r="N52" i="147"/>
  <c r="J52" i="147"/>
  <c r="I52" i="147"/>
  <c r="D52" i="147"/>
  <c r="T51" i="147"/>
  <c r="S51" i="147"/>
  <c r="N51" i="147"/>
  <c r="J51" i="147"/>
  <c r="I51" i="147"/>
  <c r="D51" i="147"/>
  <c r="T50" i="147"/>
  <c r="S50" i="147"/>
  <c r="N50" i="147"/>
  <c r="J50" i="147"/>
  <c r="I50" i="147"/>
  <c r="D50" i="147"/>
  <c r="T49" i="147"/>
  <c r="S49" i="147"/>
  <c r="N49" i="147"/>
  <c r="J49" i="147"/>
  <c r="I49" i="147"/>
  <c r="D49" i="147"/>
  <c r="T48" i="147"/>
  <c r="S48" i="147"/>
  <c r="N48" i="147"/>
  <c r="J48" i="147"/>
  <c r="I48" i="147"/>
  <c r="D48" i="147"/>
  <c r="T47" i="147"/>
  <c r="S47" i="147"/>
  <c r="N47" i="147"/>
  <c r="J47" i="147"/>
  <c r="I47" i="147"/>
  <c r="D47" i="147"/>
  <c r="T46" i="147"/>
  <c r="S46" i="147"/>
  <c r="N46" i="147"/>
  <c r="J46" i="147"/>
  <c r="I46" i="147"/>
  <c r="D46" i="147"/>
  <c r="T45" i="147"/>
  <c r="S45" i="147"/>
  <c r="N45" i="147"/>
  <c r="J45" i="147"/>
  <c r="I45" i="147"/>
  <c r="D45" i="147"/>
  <c r="T44" i="147"/>
  <c r="S44" i="147"/>
  <c r="N44" i="147"/>
  <c r="J44" i="147"/>
  <c r="I44" i="147"/>
  <c r="D44" i="147"/>
  <c r="T43" i="147"/>
  <c r="S43" i="147"/>
  <c r="N43" i="147"/>
  <c r="J43" i="147"/>
  <c r="I43" i="147"/>
  <c r="D43" i="147"/>
  <c r="T42" i="147"/>
  <c r="S42" i="147"/>
  <c r="N42" i="147"/>
  <c r="J42" i="147"/>
  <c r="I42" i="147"/>
  <c r="D42" i="147"/>
  <c r="T41" i="147"/>
  <c r="S41" i="147"/>
  <c r="N41" i="147"/>
  <c r="J41" i="147"/>
  <c r="I41" i="147"/>
  <c r="G55" i="147" s="1"/>
  <c r="G58" i="147" s="1"/>
  <c r="D41" i="147"/>
  <c r="T40" i="147"/>
  <c r="S40" i="147"/>
  <c r="N40" i="147"/>
  <c r="Q55" i="147" s="1"/>
  <c r="J40" i="147"/>
  <c r="I40" i="147"/>
  <c r="D40" i="147"/>
  <c r="N35" i="147"/>
  <c r="D35" i="147"/>
  <c r="Q29" i="147"/>
  <c r="G29" i="147"/>
  <c r="T27" i="147"/>
  <c r="S27" i="147"/>
  <c r="N27" i="147"/>
  <c r="J27" i="147"/>
  <c r="I27" i="147"/>
  <c r="D27" i="147"/>
  <c r="T26" i="147"/>
  <c r="S26" i="147"/>
  <c r="N26" i="147"/>
  <c r="J26" i="147"/>
  <c r="I26" i="147"/>
  <c r="D26" i="147"/>
  <c r="T25" i="147"/>
  <c r="S25" i="147"/>
  <c r="N25" i="147"/>
  <c r="J25" i="147"/>
  <c r="I25" i="147"/>
  <c r="D25" i="147"/>
  <c r="T24" i="147"/>
  <c r="S24" i="147"/>
  <c r="N24" i="147"/>
  <c r="J24" i="147"/>
  <c r="I24" i="147"/>
  <c r="D24" i="147"/>
  <c r="T23" i="147"/>
  <c r="S23" i="147"/>
  <c r="N23" i="147"/>
  <c r="J23" i="147"/>
  <c r="I23" i="147"/>
  <c r="D23" i="147"/>
  <c r="T22" i="147"/>
  <c r="S22" i="147"/>
  <c r="N22" i="147"/>
  <c r="J22" i="147"/>
  <c r="I22" i="147"/>
  <c r="D22" i="147"/>
  <c r="T21" i="147"/>
  <c r="S21" i="147"/>
  <c r="N21" i="147"/>
  <c r="J21" i="147"/>
  <c r="I21" i="147"/>
  <c r="D21" i="147"/>
  <c r="T20" i="147"/>
  <c r="S20" i="147"/>
  <c r="N20" i="147"/>
  <c r="J20" i="147"/>
  <c r="I20" i="147"/>
  <c r="D20" i="147"/>
  <c r="T19" i="147"/>
  <c r="S19" i="147"/>
  <c r="N19" i="147"/>
  <c r="J19" i="147"/>
  <c r="I19" i="147"/>
  <c r="D19" i="147"/>
  <c r="T18" i="147"/>
  <c r="S18" i="147"/>
  <c r="N18" i="147"/>
  <c r="J18" i="147"/>
  <c r="I18" i="147"/>
  <c r="D18" i="147"/>
  <c r="T17" i="147"/>
  <c r="S17" i="147"/>
  <c r="N17" i="147"/>
  <c r="J17" i="147"/>
  <c r="I17" i="147"/>
  <c r="D17" i="147"/>
  <c r="T16" i="147"/>
  <c r="S16" i="147"/>
  <c r="N16" i="147"/>
  <c r="J16" i="147"/>
  <c r="I16" i="147"/>
  <c r="D16" i="147"/>
  <c r="T15" i="147"/>
  <c r="S15" i="147"/>
  <c r="N15" i="147"/>
  <c r="J15" i="147"/>
  <c r="I15" i="147"/>
  <c r="D15" i="147"/>
  <c r="T14" i="147"/>
  <c r="S14" i="147"/>
  <c r="N14" i="147"/>
  <c r="J14" i="147"/>
  <c r="I14" i="147"/>
  <c r="D14" i="147"/>
  <c r="T13" i="147"/>
  <c r="S13" i="147"/>
  <c r="N13" i="147"/>
  <c r="J13" i="147"/>
  <c r="I13" i="147"/>
  <c r="D13" i="147"/>
  <c r="N8" i="147"/>
  <c r="D8" i="147"/>
  <c r="T4" i="147"/>
  <c r="B4" i="147"/>
  <c r="Q56" i="146"/>
  <c r="G56" i="146"/>
  <c r="T54" i="146"/>
  <c r="S54" i="146"/>
  <c r="N54" i="146"/>
  <c r="J54" i="146"/>
  <c r="I54" i="146"/>
  <c r="D54" i="146"/>
  <c r="T53" i="146"/>
  <c r="S53" i="146"/>
  <c r="N53" i="146"/>
  <c r="J53" i="146"/>
  <c r="I53" i="146"/>
  <c r="D53" i="146"/>
  <c r="T52" i="146"/>
  <c r="S52" i="146"/>
  <c r="N52" i="146"/>
  <c r="J52" i="146"/>
  <c r="I52" i="146"/>
  <c r="D52" i="146"/>
  <c r="T51" i="146"/>
  <c r="S51" i="146"/>
  <c r="N51" i="146"/>
  <c r="J51" i="146"/>
  <c r="I51" i="146"/>
  <c r="D51" i="146"/>
  <c r="T50" i="146"/>
  <c r="S50" i="146"/>
  <c r="N50" i="146"/>
  <c r="J50" i="146"/>
  <c r="I50" i="146"/>
  <c r="D50" i="146"/>
  <c r="T49" i="146"/>
  <c r="S49" i="146"/>
  <c r="N49" i="146"/>
  <c r="J49" i="146"/>
  <c r="I49" i="146"/>
  <c r="D49" i="146"/>
  <c r="T48" i="146"/>
  <c r="S48" i="146"/>
  <c r="N48" i="146"/>
  <c r="J48" i="146"/>
  <c r="I48" i="146"/>
  <c r="D48" i="146"/>
  <c r="T47" i="146"/>
  <c r="S47" i="146"/>
  <c r="N47" i="146"/>
  <c r="J47" i="146"/>
  <c r="I47" i="146"/>
  <c r="D47" i="146"/>
  <c r="T46" i="146"/>
  <c r="S46" i="146"/>
  <c r="N46" i="146"/>
  <c r="J46" i="146"/>
  <c r="I46" i="146"/>
  <c r="D46" i="146"/>
  <c r="T45" i="146"/>
  <c r="S45" i="146"/>
  <c r="N45" i="146"/>
  <c r="J45" i="146"/>
  <c r="I45" i="146"/>
  <c r="D45" i="146"/>
  <c r="T44" i="146"/>
  <c r="S44" i="146"/>
  <c r="N44" i="146"/>
  <c r="J44" i="146"/>
  <c r="I44" i="146"/>
  <c r="D44" i="146"/>
  <c r="T43" i="146"/>
  <c r="S43" i="146"/>
  <c r="N43" i="146"/>
  <c r="J43" i="146"/>
  <c r="I43" i="146"/>
  <c r="D43" i="146"/>
  <c r="T42" i="146"/>
  <c r="S42" i="146"/>
  <c r="N42" i="146"/>
  <c r="J42" i="146"/>
  <c r="I42" i="146"/>
  <c r="D42" i="146"/>
  <c r="T41" i="146"/>
  <c r="S41" i="146"/>
  <c r="N41" i="146"/>
  <c r="J41" i="146"/>
  <c r="I41" i="146"/>
  <c r="D41" i="146"/>
  <c r="T40" i="146"/>
  <c r="S40" i="146"/>
  <c r="N40" i="146"/>
  <c r="J40" i="146"/>
  <c r="I40" i="146"/>
  <c r="D40" i="146"/>
  <c r="N35" i="146"/>
  <c r="D35" i="146"/>
  <c r="Q29" i="146"/>
  <c r="G29" i="146"/>
  <c r="T27" i="146"/>
  <c r="S27" i="146"/>
  <c r="N27" i="146"/>
  <c r="J27" i="146"/>
  <c r="I27" i="146"/>
  <c r="D27" i="146"/>
  <c r="T26" i="146"/>
  <c r="S26" i="146"/>
  <c r="N26" i="146"/>
  <c r="J26" i="146"/>
  <c r="I26" i="146"/>
  <c r="D26" i="146"/>
  <c r="T25" i="146"/>
  <c r="S25" i="146"/>
  <c r="N25" i="146"/>
  <c r="J25" i="146"/>
  <c r="I25" i="146"/>
  <c r="D25" i="146"/>
  <c r="T24" i="146"/>
  <c r="S24" i="146"/>
  <c r="N24" i="146"/>
  <c r="J24" i="146"/>
  <c r="I24" i="146"/>
  <c r="D24" i="146"/>
  <c r="T23" i="146"/>
  <c r="S23" i="146"/>
  <c r="N23" i="146"/>
  <c r="J23" i="146"/>
  <c r="I23" i="146"/>
  <c r="D23" i="146"/>
  <c r="T22" i="146"/>
  <c r="S22" i="146"/>
  <c r="N22" i="146"/>
  <c r="J22" i="146"/>
  <c r="I22" i="146"/>
  <c r="D22" i="146"/>
  <c r="T21" i="146"/>
  <c r="S21" i="146"/>
  <c r="N21" i="146"/>
  <c r="J21" i="146"/>
  <c r="I21" i="146"/>
  <c r="D21" i="146"/>
  <c r="T20" i="146"/>
  <c r="S20" i="146"/>
  <c r="N20" i="146"/>
  <c r="J20" i="146"/>
  <c r="I20" i="146"/>
  <c r="D20" i="146"/>
  <c r="T19" i="146"/>
  <c r="S19" i="146"/>
  <c r="N19" i="146"/>
  <c r="J19" i="146"/>
  <c r="I19" i="146"/>
  <c r="D19" i="146"/>
  <c r="T18" i="146"/>
  <c r="S18" i="146"/>
  <c r="N18" i="146"/>
  <c r="J18" i="146"/>
  <c r="I18" i="146"/>
  <c r="D18" i="146"/>
  <c r="T17" i="146"/>
  <c r="S17" i="146"/>
  <c r="N17" i="146"/>
  <c r="J17" i="146"/>
  <c r="I17" i="146"/>
  <c r="D17" i="146"/>
  <c r="T16" i="146"/>
  <c r="S16" i="146"/>
  <c r="N16" i="146"/>
  <c r="J16" i="146"/>
  <c r="I16" i="146"/>
  <c r="D16" i="146"/>
  <c r="T15" i="146"/>
  <c r="S15" i="146"/>
  <c r="N15" i="146"/>
  <c r="J15" i="146"/>
  <c r="I15" i="146"/>
  <c r="D15" i="146"/>
  <c r="T14" i="146"/>
  <c r="S14" i="146"/>
  <c r="N14" i="146"/>
  <c r="J14" i="146"/>
  <c r="I14" i="146"/>
  <c r="D14" i="146"/>
  <c r="T13" i="146"/>
  <c r="S13" i="146"/>
  <c r="N13" i="146"/>
  <c r="J13" i="146"/>
  <c r="I13" i="146"/>
  <c r="D13" i="146"/>
  <c r="N8" i="146"/>
  <c r="D8" i="146"/>
  <c r="T4" i="146"/>
  <c r="B4" i="146"/>
  <c r="Q56" i="145"/>
  <c r="G56" i="145"/>
  <c r="T54" i="145"/>
  <c r="S54" i="145"/>
  <c r="N54" i="145"/>
  <c r="J54" i="145"/>
  <c r="I54" i="145"/>
  <c r="D54" i="145"/>
  <c r="T53" i="145"/>
  <c r="S53" i="145"/>
  <c r="N53" i="145"/>
  <c r="J53" i="145"/>
  <c r="I53" i="145"/>
  <c r="D53" i="145"/>
  <c r="T52" i="145"/>
  <c r="S52" i="145"/>
  <c r="N52" i="145"/>
  <c r="J52" i="145"/>
  <c r="I52" i="145"/>
  <c r="D52" i="145"/>
  <c r="T51" i="145"/>
  <c r="S51" i="145"/>
  <c r="N51" i="145"/>
  <c r="J51" i="145"/>
  <c r="I51" i="145"/>
  <c r="D51" i="145"/>
  <c r="T50" i="145"/>
  <c r="S50" i="145"/>
  <c r="N50" i="145"/>
  <c r="J50" i="145"/>
  <c r="I50" i="145"/>
  <c r="D50" i="145"/>
  <c r="T49" i="145"/>
  <c r="S49" i="145"/>
  <c r="N49" i="145"/>
  <c r="J49" i="145"/>
  <c r="I49" i="145"/>
  <c r="D49" i="145"/>
  <c r="T48" i="145"/>
  <c r="S48" i="145"/>
  <c r="N48" i="145"/>
  <c r="J48" i="145"/>
  <c r="I48" i="145"/>
  <c r="D48" i="145"/>
  <c r="T47" i="145"/>
  <c r="S47" i="145"/>
  <c r="N47" i="145"/>
  <c r="J47" i="145"/>
  <c r="I47" i="145"/>
  <c r="D47" i="145"/>
  <c r="T46" i="145"/>
  <c r="S46" i="145"/>
  <c r="N46" i="145"/>
  <c r="J46" i="145"/>
  <c r="I46" i="145"/>
  <c r="D46" i="145"/>
  <c r="T45" i="145"/>
  <c r="S45" i="145"/>
  <c r="N45" i="145"/>
  <c r="J45" i="145"/>
  <c r="I45" i="145"/>
  <c r="D45" i="145"/>
  <c r="T44" i="145"/>
  <c r="S44" i="145"/>
  <c r="N44" i="145"/>
  <c r="J44" i="145"/>
  <c r="I44" i="145"/>
  <c r="D44" i="145"/>
  <c r="T43" i="145"/>
  <c r="S43" i="145"/>
  <c r="N43" i="145"/>
  <c r="J43" i="145"/>
  <c r="I43" i="145"/>
  <c r="D43" i="145"/>
  <c r="T42" i="145"/>
  <c r="S42" i="145"/>
  <c r="N42" i="145"/>
  <c r="J42" i="145"/>
  <c r="I42" i="145"/>
  <c r="D42" i="145"/>
  <c r="T41" i="145"/>
  <c r="S41" i="145"/>
  <c r="N41" i="145"/>
  <c r="J41" i="145"/>
  <c r="I41" i="145"/>
  <c r="D41" i="145"/>
  <c r="T40" i="145"/>
  <c r="S40" i="145"/>
  <c r="N40" i="145"/>
  <c r="J40" i="145"/>
  <c r="I40" i="145"/>
  <c r="D40" i="145"/>
  <c r="N35" i="145"/>
  <c r="D35" i="145"/>
  <c r="Q29" i="145"/>
  <c r="G29" i="145"/>
  <c r="T27" i="145"/>
  <c r="S27" i="145"/>
  <c r="N27" i="145"/>
  <c r="J27" i="145"/>
  <c r="I27" i="145"/>
  <c r="D27" i="145"/>
  <c r="T26" i="145"/>
  <c r="S26" i="145"/>
  <c r="N26" i="145"/>
  <c r="J26" i="145"/>
  <c r="I26" i="145"/>
  <c r="D26" i="145"/>
  <c r="T25" i="145"/>
  <c r="S25" i="145"/>
  <c r="N25" i="145"/>
  <c r="J25" i="145"/>
  <c r="I25" i="145"/>
  <c r="D25" i="145"/>
  <c r="T24" i="145"/>
  <c r="S24" i="145"/>
  <c r="N24" i="145"/>
  <c r="J24" i="145"/>
  <c r="I24" i="145"/>
  <c r="D24" i="145"/>
  <c r="T23" i="145"/>
  <c r="S23" i="145"/>
  <c r="N23" i="145"/>
  <c r="J23" i="145"/>
  <c r="I23" i="145"/>
  <c r="D23" i="145"/>
  <c r="T22" i="145"/>
  <c r="S22" i="145"/>
  <c r="N22" i="145"/>
  <c r="J22" i="145"/>
  <c r="I22" i="145"/>
  <c r="D22" i="145"/>
  <c r="T21" i="145"/>
  <c r="S21" i="145"/>
  <c r="N21" i="145"/>
  <c r="J21" i="145"/>
  <c r="I21" i="145"/>
  <c r="D21" i="145"/>
  <c r="T20" i="145"/>
  <c r="S20" i="145"/>
  <c r="N20" i="145"/>
  <c r="J20" i="145"/>
  <c r="I20" i="145"/>
  <c r="D20" i="145"/>
  <c r="T19" i="145"/>
  <c r="S19" i="145"/>
  <c r="N19" i="145"/>
  <c r="J19" i="145"/>
  <c r="I19" i="145"/>
  <c r="D19" i="145"/>
  <c r="T18" i="145"/>
  <c r="S18" i="145"/>
  <c r="N18" i="145"/>
  <c r="J18" i="145"/>
  <c r="I18" i="145"/>
  <c r="D18" i="145"/>
  <c r="T17" i="145"/>
  <c r="S17" i="145"/>
  <c r="N17" i="145"/>
  <c r="J17" i="145"/>
  <c r="I17" i="145"/>
  <c r="D17" i="145"/>
  <c r="T16" i="145"/>
  <c r="S16" i="145"/>
  <c r="N16" i="145"/>
  <c r="J16" i="145"/>
  <c r="I16" i="145"/>
  <c r="D16" i="145"/>
  <c r="T15" i="145"/>
  <c r="S15" i="145"/>
  <c r="N15" i="145"/>
  <c r="J15" i="145"/>
  <c r="I15" i="145"/>
  <c r="D15" i="145"/>
  <c r="T14" i="145"/>
  <c r="S14" i="145"/>
  <c r="N14" i="145"/>
  <c r="J14" i="145"/>
  <c r="I14" i="145"/>
  <c r="D14" i="145"/>
  <c r="T13" i="145"/>
  <c r="S13" i="145"/>
  <c r="N13" i="145"/>
  <c r="J13" i="145"/>
  <c r="I13" i="145"/>
  <c r="D13" i="145"/>
  <c r="N8" i="145"/>
  <c r="D8" i="145"/>
  <c r="T4" i="145"/>
  <c r="B4" i="145"/>
  <c r="Q56" i="144"/>
  <c r="G56" i="144"/>
  <c r="T54" i="144"/>
  <c r="S54" i="144"/>
  <c r="N54" i="144"/>
  <c r="J54" i="144"/>
  <c r="I54" i="144"/>
  <c r="D54" i="144"/>
  <c r="T53" i="144"/>
  <c r="S53" i="144"/>
  <c r="N53" i="144"/>
  <c r="J53" i="144"/>
  <c r="I53" i="144"/>
  <c r="D53" i="144"/>
  <c r="T52" i="144"/>
  <c r="S52" i="144"/>
  <c r="N52" i="144"/>
  <c r="J52" i="144"/>
  <c r="I52" i="144"/>
  <c r="D52" i="144"/>
  <c r="T51" i="144"/>
  <c r="S51" i="144"/>
  <c r="N51" i="144"/>
  <c r="J51" i="144"/>
  <c r="I51" i="144"/>
  <c r="D51" i="144"/>
  <c r="T50" i="144"/>
  <c r="S50" i="144"/>
  <c r="N50" i="144"/>
  <c r="J50" i="144"/>
  <c r="I50" i="144"/>
  <c r="D50" i="144"/>
  <c r="T49" i="144"/>
  <c r="S49" i="144"/>
  <c r="N49" i="144"/>
  <c r="J49" i="144"/>
  <c r="I49" i="144"/>
  <c r="D49" i="144"/>
  <c r="T48" i="144"/>
  <c r="S48" i="144"/>
  <c r="N48" i="144"/>
  <c r="J48" i="144"/>
  <c r="I48" i="144"/>
  <c r="D48" i="144"/>
  <c r="T47" i="144"/>
  <c r="S47" i="144"/>
  <c r="N47" i="144"/>
  <c r="J47" i="144"/>
  <c r="I47" i="144"/>
  <c r="D47" i="144"/>
  <c r="T46" i="144"/>
  <c r="S46" i="144"/>
  <c r="N46" i="144"/>
  <c r="J46" i="144"/>
  <c r="I46" i="144"/>
  <c r="D46" i="144"/>
  <c r="T45" i="144"/>
  <c r="S45" i="144"/>
  <c r="N45" i="144"/>
  <c r="J45" i="144"/>
  <c r="I45" i="144"/>
  <c r="D45" i="144"/>
  <c r="T44" i="144"/>
  <c r="S44" i="144"/>
  <c r="N44" i="144"/>
  <c r="J44" i="144"/>
  <c r="I44" i="144"/>
  <c r="D44" i="144"/>
  <c r="T43" i="144"/>
  <c r="S43" i="144"/>
  <c r="N43" i="144"/>
  <c r="J43" i="144"/>
  <c r="I43" i="144"/>
  <c r="D43" i="144"/>
  <c r="T42" i="144"/>
  <c r="S42" i="144"/>
  <c r="N42" i="144"/>
  <c r="J42" i="144"/>
  <c r="I42" i="144"/>
  <c r="D42" i="144"/>
  <c r="T41" i="144"/>
  <c r="S41" i="144"/>
  <c r="N41" i="144"/>
  <c r="Q55" i="144" s="1"/>
  <c r="Q58" i="144" s="1"/>
  <c r="J41" i="144"/>
  <c r="I41" i="144"/>
  <c r="D41" i="144"/>
  <c r="T40" i="144"/>
  <c r="S40" i="144"/>
  <c r="N40" i="144"/>
  <c r="J40" i="144"/>
  <c r="I40" i="144"/>
  <c r="D40" i="144"/>
  <c r="N35" i="144"/>
  <c r="D35" i="144"/>
  <c r="Q29" i="144"/>
  <c r="G29" i="144"/>
  <c r="T27" i="144"/>
  <c r="S27" i="144"/>
  <c r="N27" i="144"/>
  <c r="J27" i="144"/>
  <c r="I27" i="144"/>
  <c r="D27" i="144"/>
  <c r="T26" i="144"/>
  <c r="S26" i="144"/>
  <c r="N26" i="144"/>
  <c r="J26" i="144"/>
  <c r="I26" i="144"/>
  <c r="D26" i="144"/>
  <c r="T25" i="144"/>
  <c r="S25" i="144"/>
  <c r="N25" i="144"/>
  <c r="J25" i="144"/>
  <c r="I25" i="144"/>
  <c r="D25" i="144"/>
  <c r="T24" i="144"/>
  <c r="S24" i="144"/>
  <c r="N24" i="144"/>
  <c r="J24" i="144"/>
  <c r="I24" i="144"/>
  <c r="D24" i="144"/>
  <c r="T23" i="144"/>
  <c r="S23" i="144"/>
  <c r="N23" i="144"/>
  <c r="J23" i="144"/>
  <c r="I23" i="144"/>
  <c r="D23" i="144"/>
  <c r="T22" i="144"/>
  <c r="S22" i="144"/>
  <c r="N22" i="144"/>
  <c r="J22" i="144"/>
  <c r="I22" i="144"/>
  <c r="D22" i="144"/>
  <c r="T21" i="144"/>
  <c r="S21" i="144"/>
  <c r="N21" i="144"/>
  <c r="J21" i="144"/>
  <c r="I21" i="144"/>
  <c r="D21" i="144"/>
  <c r="T20" i="144"/>
  <c r="S20" i="144"/>
  <c r="N20" i="144"/>
  <c r="J20" i="144"/>
  <c r="I20" i="144"/>
  <c r="D20" i="144"/>
  <c r="T19" i="144"/>
  <c r="S19" i="144"/>
  <c r="N19" i="144"/>
  <c r="J19" i="144"/>
  <c r="I19" i="144"/>
  <c r="D19" i="144"/>
  <c r="T18" i="144"/>
  <c r="S18" i="144"/>
  <c r="N18" i="144"/>
  <c r="J18" i="144"/>
  <c r="I18" i="144"/>
  <c r="D18" i="144"/>
  <c r="T17" i="144"/>
  <c r="S17" i="144"/>
  <c r="N17" i="144"/>
  <c r="J17" i="144"/>
  <c r="I17" i="144"/>
  <c r="D17" i="144"/>
  <c r="T16" i="144"/>
  <c r="S16" i="144"/>
  <c r="N16" i="144"/>
  <c r="J16" i="144"/>
  <c r="I16" i="144"/>
  <c r="D16" i="144"/>
  <c r="T15" i="144"/>
  <c r="S15" i="144"/>
  <c r="N15" i="144"/>
  <c r="J15" i="144"/>
  <c r="I15" i="144"/>
  <c r="D15" i="144"/>
  <c r="T14" i="144"/>
  <c r="S14" i="144"/>
  <c r="N14" i="144"/>
  <c r="J14" i="144"/>
  <c r="I14" i="144"/>
  <c r="D14" i="144"/>
  <c r="T13" i="144"/>
  <c r="S13" i="144"/>
  <c r="N13" i="144"/>
  <c r="J13" i="144"/>
  <c r="I13" i="144"/>
  <c r="D13" i="144"/>
  <c r="N8" i="144"/>
  <c r="D8" i="144"/>
  <c r="T4" i="144"/>
  <c r="B4" i="144"/>
  <c r="Q56" i="143"/>
  <c r="G56" i="143"/>
  <c r="T54" i="143"/>
  <c r="S54" i="143"/>
  <c r="N54" i="143"/>
  <c r="J54" i="143"/>
  <c r="I54" i="143"/>
  <c r="D54" i="143"/>
  <c r="T53" i="143"/>
  <c r="S53" i="143"/>
  <c r="N53" i="143"/>
  <c r="J53" i="143"/>
  <c r="I53" i="143"/>
  <c r="D53" i="143"/>
  <c r="T52" i="143"/>
  <c r="S52" i="143"/>
  <c r="N52" i="143"/>
  <c r="J52" i="143"/>
  <c r="I52" i="143"/>
  <c r="D52" i="143"/>
  <c r="T51" i="143"/>
  <c r="S51" i="143"/>
  <c r="N51" i="143"/>
  <c r="J51" i="143"/>
  <c r="I51" i="143"/>
  <c r="D51" i="143"/>
  <c r="T50" i="143"/>
  <c r="S50" i="143"/>
  <c r="N50" i="143"/>
  <c r="J50" i="143"/>
  <c r="I50" i="143"/>
  <c r="D50" i="143"/>
  <c r="T49" i="143"/>
  <c r="S49" i="143"/>
  <c r="N49" i="143"/>
  <c r="J49" i="143"/>
  <c r="I49" i="143"/>
  <c r="D49" i="143"/>
  <c r="T48" i="143"/>
  <c r="S48" i="143"/>
  <c r="N48" i="143"/>
  <c r="J48" i="143"/>
  <c r="I48" i="143"/>
  <c r="D48" i="143"/>
  <c r="T47" i="143"/>
  <c r="S47" i="143"/>
  <c r="N47" i="143"/>
  <c r="J47" i="143"/>
  <c r="I47" i="143"/>
  <c r="D47" i="143"/>
  <c r="T46" i="143"/>
  <c r="S46" i="143"/>
  <c r="N46" i="143"/>
  <c r="J46" i="143"/>
  <c r="I46" i="143"/>
  <c r="D46" i="143"/>
  <c r="T45" i="143"/>
  <c r="S45" i="143"/>
  <c r="N45" i="143"/>
  <c r="J45" i="143"/>
  <c r="I45" i="143"/>
  <c r="D45" i="143"/>
  <c r="T44" i="143"/>
  <c r="S44" i="143"/>
  <c r="N44" i="143"/>
  <c r="J44" i="143"/>
  <c r="I44" i="143"/>
  <c r="D44" i="143"/>
  <c r="T43" i="143"/>
  <c r="S43" i="143"/>
  <c r="N43" i="143"/>
  <c r="J43" i="143"/>
  <c r="I43" i="143"/>
  <c r="D43" i="143"/>
  <c r="T42" i="143"/>
  <c r="S42" i="143"/>
  <c r="N42" i="143"/>
  <c r="J42" i="143"/>
  <c r="I42" i="143"/>
  <c r="D42" i="143"/>
  <c r="T41" i="143"/>
  <c r="S41" i="143"/>
  <c r="N41" i="143"/>
  <c r="J41" i="143"/>
  <c r="I41" i="143"/>
  <c r="D41" i="143"/>
  <c r="T40" i="143"/>
  <c r="S40" i="143"/>
  <c r="N40" i="143"/>
  <c r="J40" i="143"/>
  <c r="I40" i="143"/>
  <c r="D40" i="143"/>
  <c r="N35" i="143"/>
  <c r="D35" i="143"/>
  <c r="Q29" i="143"/>
  <c r="G29" i="143"/>
  <c r="T27" i="143"/>
  <c r="S27" i="143"/>
  <c r="N27" i="143"/>
  <c r="J27" i="143"/>
  <c r="I27" i="143"/>
  <c r="D27" i="143"/>
  <c r="T26" i="143"/>
  <c r="S26" i="143"/>
  <c r="N26" i="143"/>
  <c r="J26" i="143"/>
  <c r="I26" i="143"/>
  <c r="D26" i="143"/>
  <c r="T25" i="143"/>
  <c r="S25" i="143"/>
  <c r="N25" i="143"/>
  <c r="J25" i="143"/>
  <c r="I25" i="143"/>
  <c r="D25" i="143"/>
  <c r="T24" i="143"/>
  <c r="S24" i="143"/>
  <c r="N24" i="143"/>
  <c r="J24" i="143"/>
  <c r="I24" i="143"/>
  <c r="D24" i="143"/>
  <c r="T23" i="143"/>
  <c r="S23" i="143"/>
  <c r="N23" i="143"/>
  <c r="J23" i="143"/>
  <c r="I23" i="143"/>
  <c r="D23" i="143"/>
  <c r="T22" i="143"/>
  <c r="S22" i="143"/>
  <c r="N22" i="143"/>
  <c r="J22" i="143"/>
  <c r="I22" i="143"/>
  <c r="D22" i="143"/>
  <c r="T21" i="143"/>
  <c r="S21" i="143"/>
  <c r="N21" i="143"/>
  <c r="J21" i="143"/>
  <c r="I21" i="143"/>
  <c r="D21" i="143"/>
  <c r="T20" i="143"/>
  <c r="S20" i="143"/>
  <c r="N20" i="143"/>
  <c r="J20" i="143"/>
  <c r="I20" i="143"/>
  <c r="D20" i="143"/>
  <c r="T19" i="143"/>
  <c r="S19" i="143"/>
  <c r="N19" i="143"/>
  <c r="J19" i="143"/>
  <c r="I19" i="143"/>
  <c r="D19" i="143"/>
  <c r="T18" i="143"/>
  <c r="S18" i="143"/>
  <c r="N18" i="143"/>
  <c r="J18" i="143"/>
  <c r="I18" i="143"/>
  <c r="D18" i="143"/>
  <c r="T17" i="143"/>
  <c r="S17" i="143"/>
  <c r="N17" i="143"/>
  <c r="J17" i="143"/>
  <c r="I17" i="143"/>
  <c r="D17" i="143"/>
  <c r="T16" i="143"/>
  <c r="S16" i="143"/>
  <c r="N16" i="143"/>
  <c r="J16" i="143"/>
  <c r="I16" i="143"/>
  <c r="D16" i="143"/>
  <c r="T15" i="143"/>
  <c r="S15" i="143"/>
  <c r="N15" i="143"/>
  <c r="J15" i="143"/>
  <c r="I15" i="143"/>
  <c r="D15" i="143"/>
  <c r="T14" i="143"/>
  <c r="S14" i="143"/>
  <c r="N14" i="143"/>
  <c r="J14" i="143"/>
  <c r="I14" i="143"/>
  <c r="D14" i="143"/>
  <c r="T13" i="143"/>
  <c r="S13" i="143"/>
  <c r="N13" i="143"/>
  <c r="J13" i="143"/>
  <c r="I13" i="143"/>
  <c r="D13" i="143"/>
  <c r="N8" i="143"/>
  <c r="D8" i="143"/>
  <c r="T4" i="143"/>
  <c r="B4" i="143"/>
  <c r="Q56" i="142"/>
  <c r="G56" i="142"/>
  <c r="T54" i="142"/>
  <c r="S54" i="142"/>
  <c r="N54" i="142"/>
  <c r="J54" i="142"/>
  <c r="I54" i="142"/>
  <c r="D54" i="142"/>
  <c r="T53" i="142"/>
  <c r="S53" i="142"/>
  <c r="N53" i="142"/>
  <c r="J53" i="142"/>
  <c r="I53" i="142"/>
  <c r="D53" i="142"/>
  <c r="T52" i="142"/>
  <c r="S52" i="142"/>
  <c r="N52" i="142"/>
  <c r="J52" i="142"/>
  <c r="I52" i="142"/>
  <c r="D52" i="142"/>
  <c r="T51" i="142"/>
  <c r="S51" i="142"/>
  <c r="N51" i="142"/>
  <c r="J51" i="142"/>
  <c r="I51" i="142"/>
  <c r="D51" i="142"/>
  <c r="T50" i="142"/>
  <c r="S50" i="142"/>
  <c r="N50" i="142"/>
  <c r="J50" i="142"/>
  <c r="I50" i="142"/>
  <c r="D50" i="142"/>
  <c r="T49" i="142"/>
  <c r="S49" i="142"/>
  <c r="N49" i="142"/>
  <c r="J49" i="142"/>
  <c r="I49" i="142"/>
  <c r="D49" i="142"/>
  <c r="T48" i="142"/>
  <c r="S48" i="142"/>
  <c r="N48" i="142"/>
  <c r="J48" i="142"/>
  <c r="I48" i="142"/>
  <c r="D48" i="142"/>
  <c r="T47" i="142"/>
  <c r="S47" i="142"/>
  <c r="N47" i="142"/>
  <c r="J47" i="142"/>
  <c r="I47" i="142"/>
  <c r="D47" i="142"/>
  <c r="T46" i="142"/>
  <c r="S46" i="142"/>
  <c r="N46" i="142"/>
  <c r="J46" i="142"/>
  <c r="I46" i="142"/>
  <c r="D46" i="142"/>
  <c r="T45" i="142"/>
  <c r="S45" i="142"/>
  <c r="N45" i="142"/>
  <c r="J45" i="142"/>
  <c r="I45" i="142"/>
  <c r="D45" i="142"/>
  <c r="T44" i="142"/>
  <c r="S44" i="142"/>
  <c r="N44" i="142"/>
  <c r="J44" i="142"/>
  <c r="I44" i="142"/>
  <c r="D44" i="142"/>
  <c r="T43" i="142"/>
  <c r="S43" i="142"/>
  <c r="N43" i="142"/>
  <c r="J43" i="142"/>
  <c r="I43" i="142"/>
  <c r="D43" i="142"/>
  <c r="T42" i="142"/>
  <c r="S42" i="142"/>
  <c r="N42" i="142"/>
  <c r="J42" i="142"/>
  <c r="I42" i="142"/>
  <c r="D42" i="142"/>
  <c r="T41" i="142"/>
  <c r="S41" i="142"/>
  <c r="N41" i="142"/>
  <c r="J41" i="142"/>
  <c r="I41" i="142"/>
  <c r="D41" i="142"/>
  <c r="T40" i="142"/>
  <c r="S40" i="142"/>
  <c r="N40" i="142"/>
  <c r="J40" i="142"/>
  <c r="I40" i="142"/>
  <c r="D40" i="142"/>
  <c r="N35" i="142"/>
  <c r="D35" i="142"/>
  <c r="Q29" i="142"/>
  <c r="G29" i="142"/>
  <c r="T27" i="142"/>
  <c r="S27" i="142"/>
  <c r="N27" i="142"/>
  <c r="J27" i="142"/>
  <c r="I27" i="142"/>
  <c r="D27" i="142"/>
  <c r="T26" i="142"/>
  <c r="S26" i="142"/>
  <c r="N26" i="142"/>
  <c r="J26" i="142"/>
  <c r="I26" i="142"/>
  <c r="D26" i="142"/>
  <c r="T25" i="142"/>
  <c r="S25" i="142"/>
  <c r="N25" i="142"/>
  <c r="J25" i="142"/>
  <c r="I25" i="142"/>
  <c r="D25" i="142"/>
  <c r="T24" i="142"/>
  <c r="S24" i="142"/>
  <c r="N24" i="142"/>
  <c r="J24" i="142"/>
  <c r="I24" i="142"/>
  <c r="D24" i="142"/>
  <c r="T23" i="142"/>
  <c r="S23" i="142"/>
  <c r="N23" i="142"/>
  <c r="J23" i="142"/>
  <c r="I23" i="142"/>
  <c r="D23" i="142"/>
  <c r="T22" i="142"/>
  <c r="S22" i="142"/>
  <c r="N22" i="142"/>
  <c r="J22" i="142"/>
  <c r="I22" i="142"/>
  <c r="D22" i="142"/>
  <c r="T21" i="142"/>
  <c r="S21" i="142"/>
  <c r="N21" i="142"/>
  <c r="J21" i="142"/>
  <c r="I21" i="142"/>
  <c r="D21" i="142"/>
  <c r="T20" i="142"/>
  <c r="S20" i="142"/>
  <c r="N20" i="142"/>
  <c r="J20" i="142"/>
  <c r="I20" i="142"/>
  <c r="D20" i="142"/>
  <c r="T19" i="142"/>
  <c r="S19" i="142"/>
  <c r="N19" i="142"/>
  <c r="J19" i="142"/>
  <c r="I19" i="142"/>
  <c r="D19" i="142"/>
  <c r="T18" i="142"/>
  <c r="S18" i="142"/>
  <c r="N18" i="142"/>
  <c r="J18" i="142"/>
  <c r="I18" i="142"/>
  <c r="D18" i="142"/>
  <c r="T17" i="142"/>
  <c r="S17" i="142"/>
  <c r="N17" i="142"/>
  <c r="J17" i="142"/>
  <c r="I17" i="142"/>
  <c r="D17" i="142"/>
  <c r="T16" i="142"/>
  <c r="S16" i="142"/>
  <c r="N16" i="142"/>
  <c r="J16" i="142"/>
  <c r="I16" i="142"/>
  <c r="D16" i="142"/>
  <c r="T15" i="142"/>
  <c r="S15" i="142"/>
  <c r="N15" i="142"/>
  <c r="J15" i="142"/>
  <c r="I15" i="142"/>
  <c r="D15" i="142"/>
  <c r="T14" i="142"/>
  <c r="S14" i="142"/>
  <c r="N14" i="142"/>
  <c r="J14" i="142"/>
  <c r="I14" i="142"/>
  <c r="D14" i="142"/>
  <c r="T13" i="142"/>
  <c r="S13" i="142"/>
  <c r="N13" i="142"/>
  <c r="J13" i="142"/>
  <c r="I13" i="142"/>
  <c r="D13" i="142"/>
  <c r="N8" i="142"/>
  <c r="D8" i="142"/>
  <c r="T4" i="142"/>
  <c r="B4" i="142"/>
  <c r="Q56" i="141"/>
  <c r="G56" i="141"/>
  <c r="T54" i="141"/>
  <c r="S54" i="141"/>
  <c r="N54" i="141"/>
  <c r="J54" i="141"/>
  <c r="I54" i="141"/>
  <c r="D54" i="141"/>
  <c r="T53" i="141"/>
  <c r="S53" i="141"/>
  <c r="N53" i="141"/>
  <c r="J53" i="141"/>
  <c r="I53" i="141"/>
  <c r="D53" i="141"/>
  <c r="T52" i="141"/>
  <c r="S52" i="141"/>
  <c r="N52" i="141"/>
  <c r="J52" i="141"/>
  <c r="I52" i="141"/>
  <c r="D52" i="141"/>
  <c r="T51" i="141"/>
  <c r="S51" i="141"/>
  <c r="N51" i="141"/>
  <c r="J51" i="141"/>
  <c r="I51" i="141"/>
  <c r="D51" i="141"/>
  <c r="T50" i="141"/>
  <c r="S50" i="141"/>
  <c r="N50" i="141"/>
  <c r="J50" i="141"/>
  <c r="I50" i="141"/>
  <c r="D50" i="141"/>
  <c r="T49" i="141"/>
  <c r="S49" i="141"/>
  <c r="N49" i="141"/>
  <c r="J49" i="141"/>
  <c r="I49" i="141"/>
  <c r="D49" i="141"/>
  <c r="T48" i="141"/>
  <c r="S48" i="141"/>
  <c r="N48" i="141"/>
  <c r="J48" i="141"/>
  <c r="I48" i="141"/>
  <c r="D48" i="141"/>
  <c r="T47" i="141"/>
  <c r="S47" i="141"/>
  <c r="N47" i="141"/>
  <c r="J47" i="141"/>
  <c r="I47" i="141"/>
  <c r="D47" i="141"/>
  <c r="T46" i="141"/>
  <c r="S46" i="141"/>
  <c r="N46" i="141"/>
  <c r="J46" i="141"/>
  <c r="I46" i="141"/>
  <c r="D46" i="141"/>
  <c r="T45" i="141"/>
  <c r="S45" i="141"/>
  <c r="N45" i="141"/>
  <c r="J45" i="141"/>
  <c r="I45" i="141"/>
  <c r="D45" i="141"/>
  <c r="T44" i="141"/>
  <c r="S44" i="141"/>
  <c r="N44" i="141"/>
  <c r="J44" i="141"/>
  <c r="I44" i="141"/>
  <c r="D44" i="141"/>
  <c r="T43" i="141"/>
  <c r="S43" i="141"/>
  <c r="N43" i="141"/>
  <c r="J43" i="141"/>
  <c r="I43" i="141"/>
  <c r="D43" i="141"/>
  <c r="T42" i="141"/>
  <c r="S42" i="141"/>
  <c r="N42" i="141"/>
  <c r="J42" i="141"/>
  <c r="I42" i="141"/>
  <c r="D42" i="141"/>
  <c r="T41" i="141"/>
  <c r="S41" i="141"/>
  <c r="N41" i="141"/>
  <c r="J41" i="141"/>
  <c r="I41" i="141"/>
  <c r="D41" i="141"/>
  <c r="T40" i="141"/>
  <c r="S40" i="141"/>
  <c r="N40" i="141"/>
  <c r="J40" i="141"/>
  <c r="I40" i="141"/>
  <c r="D40" i="141"/>
  <c r="N35" i="141"/>
  <c r="D35" i="141"/>
  <c r="Q29" i="141"/>
  <c r="G29" i="141"/>
  <c r="T27" i="141"/>
  <c r="S27" i="141"/>
  <c r="N27" i="141"/>
  <c r="J27" i="141"/>
  <c r="I27" i="141"/>
  <c r="D27" i="141"/>
  <c r="T26" i="141"/>
  <c r="S26" i="141"/>
  <c r="N26" i="141"/>
  <c r="J26" i="141"/>
  <c r="I26" i="141"/>
  <c r="D26" i="141"/>
  <c r="T25" i="141"/>
  <c r="S25" i="141"/>
  <c r="N25" i="141"/>
  <c r="J25" i="141"/>
  <c r="I25" i="141"/>
  <c r="D25" i="141"/>
  <c r="T24" i="141"/>
  <c r="S24" i="141"/>
  <c r="N24" i="141"/>
  <c r="J24" i="141"/>
  <c r="I24" i="141"/>
  <c r="D24" i="141"/>
  <c r="T23" i="141"/>
  <c r="S23" i="141"/>
  <c r="N23" i="141"/>
  <c r="J23" i="141"/>
  <c r="I23" i="141"/>
  <c r="D23" i="141"/>
  <c r="T22" i="141"/>
  <c r="S22" i="141"/>
  <c r="N22" i="141"/>
  <c r="J22" i="141"/>
  <c r="I22" i="141"/>
  <c r="D22" i="141"/>
  <c r="T21" i="141"/>
  <c r="S21" i="141"/>
  <c r="N21" i="141"/>
  <c r="J21" i="141"/>
  <c r="I21" i="141"/>
  <c r="D21" i="141"/>
  <c r="T20" i="141"/>
  <c r="S20" i="141"/>
  <c r="N20" i="141"/>
  <c r="J20" i="141"/>
  <c r="I20" i="141"/>
  <c r="D20" i="141"/>
  <c r="T19" i="141"/>
  <c r="S19" i="141"/>
  <c r="N19" i="141"/>
  <c r="J19" i="141"/>
  <c r="I19" i="141"/>
  <c r="D19" i="141"/>
  <c r="T18" i="141"/>
  <c r="S18" i="141"/>
  <c r="N18" i="141"/>
  <c r="J18" i="141"/>
  <c r="I18" i="141"/>
  <c r="D18" i="141"/>
  <c r="T17" i="141"/>
  <c r="S17" i="141"/>
  <c r="N17" i="141"/>
  <c r="J17" i="141"/>
  <c r="I17" i="141"/>
  <c r="D17" i="141"/>
  <c r="T16" i="141"/>
  <c r="S16" i="141"/>
  <c r="N16" i="141"/>
  <c r="J16" i="141"/>
  <c r="I16" i="141"/>
  <c r="D16" i="141"/>
  <c r="T15" i="141"/>
  <c r="S15" i="141"/>
  <c r="N15" i="141"/>
  <c r="J15" i="141"/>
  <c r="I15" i="141"/>
  <c r="D15" i="141"/>
  <c r="T14" i="141"/>
  <c r="S14" i="141"/>
  <c r="N14" i="141"/>
  <c r="J14" i="141"/>
  <c r="I14" i="141"/>
  <c r="D14" i="141"/>
  <c r="T13" i="141"/>
  <c r="S13" i="141"/>
  <c r="N13" i="141"/>
  <c r="J13" i="141"/>
  <c r="I13" i="141"/>
  <c r="G28" i="141" s="1"/>
  <c r="G31" i="141" s="1"/>
  <c r="D13" i="141"/>
  <c r="N8" i="141"/>
  <c r="D8" i="141"/>
  <c r="T4" i="141"/>
  <c r="B4" i="141"/>
  <c r="Q56" i="140"/>
  <c r="G56" i="140"/>
  <c r="T54" i="140"/>
  <c r="S54" i="140"/>
  <c r="N54" i="140"/>
  <c r="J54" i="140"/>
  <c r="I54" i="140"/>
  <c r="D54" i="140"/>
  <c r="T53" i="140"/>
  <c r="S53" i="140"/>
  <c r="N53" i="140"/>
  <c r="J53" i="140"/>
  <c r="I53" i="140"/>
  <c r="D53" i="140"/>
  <c r="T52" i="140"/>
  <c r="S52" i="140"/>
  <c r="N52" i="140"/>
  <c r="J52" i="140"/>
  <c r="I52" i="140"/>
  <c r="D52" i="140"/>
  <c r="T51" i="140"/>
  <c r="S51" i="140"/>
  <c r="N51" i="140"/>
  <c r="J51" i="140"/>
  <c r="I51" i="140"/>
  <c r="D51" i="140"/>
  <c r="T50" i="140"/>
  <c r="S50" i="140"/>
  <c r="N50" i="140"/>
  <c r="J50" i="140"/>
  <c r="I50" i="140"/>
  <c r="D50" i="140"/>
  <c r="T49" i="140"/>
  <c r="S49" i="140"/>
  <c r="N49" i="140"/>
  <c r="J49" i="140"/>
  <c r="I49" i="140"/>
  <c r="D49" i="140"/>
  <c r="T48" i="140"/>
  <c r="S48" i="140"/>
  <c r="N48" i="140"/>
  <c r="J48" i="140"/>
  <c r="I48" i="140"/>
  <c r="D48" i="140"/>
  <c r="T47" i="140"/>
  <c r="S47" i="140"/>
  <c r="N47" i="140"/>
  <c r="J47" i="140"/>
  <c r="I47" i="140"/>
  <c r="D47" i="140"/>
  <c r="T46" i="140"/>
  <c r="S46" i="140"/>
  <c r="N46" i="140"/>
  <c r="J46" i="140"/>
  <c r="I46" i="140"/>
  <c r="D46" i="140"/>
  <c r="T45" i="140"/>
  <c r="S45" i="140"/>
  <c r="N45" i="140"/>
  <c r="J45" i="140"/>
  <c r="I45" i="140"/>
  <c r="D45" i="140"/>
  <c r="T44" i="140"/>
  <c r="S44" i="140"/>
  <c r="N44" i="140"/>
  <c r="J44" i="140"/>
  <c r="I44" i="140"/>
  <c r="D44" i="140"/>
  <c r="T43" i="140"/>
  <c r="S43" i="140"/>
  <c r="N43" i="140"/>
  <c r="J43" i="140"/>
  <c r="I43" i="140"/>
  <c r="D43" i="140"/>
  <c r="T42" i="140"/>
  <c r="S42" i="140"/>
  <c r="N42" i="140"/>
  <c r="J42" i="140"/>
  <c r="I42" i="140"/>
  <c r="D42" i="140"/>
  <c r="T41" i="140"/>
  <c r="S41" i="140"/>
  <c r="N41" i="140"/>
  <c r="J41" i="140"/>
  <c r="I41" i="140"/>
  <c r="D41" i="140"/>
  <c r="T40" i="140"/>
  <c r="S40" i="140"/>
  <c r="N40" i="140"/>
  <c r="J40" i="140"/>
  <c r="I40" i="140"/>
  <c r="D40" i="140"/>
  <c r="N35" i="140"/>
  <c r="D35" i="140"/>
  <c r="Q29" i="140"/>
  <c r="G29" i="140"/>
  <c r="T27" i="140"/>
  <c r="S27" i="140"/>
  <c r="N27" i="140"/>
  <c r="J27" i="140"/>
  <c r="I27" i="140"/>
  <c r="D27" i="140"/>
  <c r="T26" i="140"/>
  <c r="S26" i="140"/>
  <c r="N26" i="140"/>
  <c r="J26" i="140"/>
  <c r="I26" i="140"/>
  <c r="D26" i="140"/>
  <c r="T25" i="140"/>
  <c r="S25" i="140"/>
  <c r="N25" i="140"/>
  <c r="J25" i="140"/>
  <c r="I25" i="140"/>
  <c r="D25" i="140"/>
  <c r="T24" i="140"/>
  <c r="S24" i="140"/>
  <c r="N24" i="140"/>
  <c r="J24" i="140"/>
  <c r="I24" i="140"/>
  <c r="D24" i="140"/>
  <c r="T23" i="140"/>
  <c r="S23" i="140"/>
  <c r="N23" i="140"/>
  <c r="J23" i="140"/>
  <c r="I23" i="140"/>
  <c r="D23" i="140"/>
  <c r="T22" i="140"/>
  <c r="S22" i="140"/>
  <c r="N22" i="140"/>
  <c r="J22" i="140"/>
  <c r="I22" i="140"/>
  <c r="D22" i="140"/>
  <c r="T21" i="140"/>
  <c r="S21" i="140"/>
  <c r="N21" i="140"/>
  <c r="J21" i="140"/>
  <c r="I21" i="140"/>
  <c r="D21" i="140"/>
  <c r="T20" i="140"/>
  <c r="S20" i="140"/>
  <c r="N20" i="140"/>
  <c r="J20" i="140"/>
  <c r="I20" i="140"/>
  <c r="D20" i="140"/>
  <c r="T19" i="140"/>
  <c r="S19" i="140"/>
  <c r="N19" i="140"/>
  <c r="J19" i="140"/>
  <c r="I19" i="140"/>
  <c r="D19" i="140"/>
  <c r="T18" i="140"/>
  <c r="S18" i="140"/>
  <c r="N18" i="140"/>
  <c r="J18" i="140"/>
  <c r="I18" i="140"/>
  <c r="D18" i="140"/>
  <c r="T17" i="140"/>
  <c r="S17" i="140"/>
  <c r="N17" i="140"/>
  <c r="J17" i="140"/>
  <c r="I17" i="140"/>
  <c r="D17" i="140"/>
  <c r="T16" i="140"/>
  <c r="S16" i="140"/>
  <c r="N16" i="140"/>
  <c r="J16" i="140"/>
  <c r="I16" i="140"/>
  <c r="D16" i="140"/>
  <c r="T15" i="140"/>
  <c r="S15" i="140"/>
  <c r="N15" i="140"/>
  <c r="J15" i="140"/>
  <c r="I15" i="140"/>
  <c r="D15" i="140"/>
  <c r="T14" i="140"/>
  <c r="S14" i="140"/>
  <c r="N14" i="140"/>
  <c r="J14" i="140"/>
  <c r="I14" i="140"/>
  <c r="D14" i="140"/>
  <c r="T13" i="140"/>
  <c r="S13" i="140"/>
  <c r="N13" i="140"/>
  <c r="Q28" i="140" s="1"/>
  <c r="J13" i="140"/>
  <c r="I13" i="140"/>
  <c r="D13" i="140"/>
  <c r="N8" i="140"/>
  <c r="D8" i="140"/>
  <c r="T4" i="140"/>
  <c r="B4" i="140"/>
  <c r="Q56" i="139"/>
  <c r="G56" i="139"/>
  <c r="T54" i="139"/>
  <c r="S54" i="139"/>
  <c r="N54" i="139"/>
  <c r="J54" i="139"/>
  <c r="I54" i="139"/>
  <c r="D54" i="139"/>
  <c r="T53" i="139"/>
  <c r="S53" i="139"/>
  <c r="N53" i="139"/>
  <c r="J53" i="139"/>
  <c r="I53" i="139"/>
  <c r="D53" i="139"/>
  <c r="T52" i="139"/>
  <c r="S52" i="139"/>
  <c r="N52" i="139"/>
  <c r="J52" i="139"/>
  <c r="I52" i="139"/>
  <c r="D52" i="139"/>
  <c r="T51" i="139"/>
  <c r="S51" i="139"/>
  <c r="N51" i="139"/>
  <c r="J51" i="139"/>
  <c r="I51" i="139"/>
  <c r="D51" i="139"/>
  <c r="T50" i="139"/>
  <c r="S50" i="139"/>
  <c r="N50" i="139"/>
  <c r="J50" i="139"/>
  <c r="I50" i="139"/>
  <c r="D50" i="139"/>
  <c r="T49" i="139"/>
  <c r="S49" i="139"/>
  <c r="N49" i="139"/>
  <c r="J49" i="139"/>
  <c r="I49" i="139"/>
  <c r="D49" i="139"/>
  <c r="T48" i="139"/>
  <c r="S48" i="139"/>
  <c r="N48" i="139"/>
  <c r="J48" i="139"/>
  <c r="I48" i="139"/>
  <c r="D48" i="139"/>
  <c r="T47" i="139"/>
  <c r="S47" i="139"/>
  <c r="N47" i="139"/>
  <c r="J47" i="139"/>
  <c r="I47" i="139"/>
  <c r="D47" i="139"/>
  <c r="T46" i="139"/>
  <c r="S46" i="139"/>
  <c r="N46" i="139"/>
  <c r="J46" i="139"/>
  <c r="I46" i="139"/>
  <c r="D46" i="139"/>
  <c r="T45" i="139"/>
  <c r="S45" i="139"/>
  <c r="N45" i="139"/>
  <c r="J45" i="139"/>
  <c r="I45" i="139"/>
  <c r="D45" i="139"/>
  <c r="T44" i="139"/>
  <c r="S44" i="139"/>
  <c r="N44" i="139"/>
  <c r="J44" i="139"/>
  <c r="I44" i="139"/>
  <c r="D44" i="139"/>
  <c r="T43" i="139"/>
  <c r="S43" i="139"/>
  <c r="N43" i="139"/>
  <c r="J43" i="139"/>
  <c r="I43" i="139"/>
  <c r="D43" i="139"/>
  <c r="T42" i="139"/>
  <c r="S42" i="139"/>
  <c r="N42" i="139"/>
  <c r="J42" i="139"/>
  <c r="I42" i="139"/>
  <c r="D42" i="139"/>
  <c r="T41" i="139"/>
  <c r="S41" i="139"/>
  <c r="N41" i="139"/>
  <c r="J41" i="139"/>
  <c r="I41" i="139"/>
  <c r="D41" i="139"/>
  <c r="T40" i="139"/>
  <c r="S40" i="139"/>
  <c r="N40" i="139"/>
  <c r="J40" i="139"/>
  <c r="I40" i="139"/>
  <c r="D40" i="139"/>
  <c r="N35" i="139"/>
  <c r="D35" i="139"/>
  <c r="Q29" i="139"/>
  <c r="G29" i="139"/>
  <c r="T27" i="139"/>
  <c r="S27" i="139"/>
  <c r="N27" i="139"/>
  <c r="J27" i="139"/>
  <c r="I27" i="139"/>
  <c r="D27" i="139"/>
  <c r="T26" i="139"/>
  <c r="S26" i="139"/>
  <c r="N26" i="139"/>
  <c r="J26" i="139"/>
  <c r="I26" i="139"/>
  <c r="D26" i="139"/>
  <c r="T25" i="139"/>
  <c r="S25" i="139"/>
  <c r="N25" i="139"/>
  <c r="J25" i="139"/>
  <c r="I25" i="139"/>
  <c r="D25" i="139"/>
  <c r="T24" i="139"/>
  <c r="S24" i="139"/>
  <c r="N24" i="139"/>
  <c r="J24" i="139"/>
  <c r="I24" i="139"/>
  <c r="D24" i="139"/>
  <c r="T23" i="139"/>
  <c r="S23" i="139"/>
  <c r="N23" i="139"/>
  <c r="J23" i="139"/>
  <c r="I23" i="139"/>
  <c r="D23" i="139"/>
  <c r="T22" i="139"/>
  <c r="S22" i="139"/>
  <c r="N22" i="139"/>
  <c r="J22" i="139"/>
  <c r="I22" i="139"/>
  <c r="D22" i="139"/>
  <c r="T21" i="139"/>
  <c r="S21" i="139"/>
  <c r="N21" i="139"/>
  <c r="J21" i="139"/>
  <c r="I21" i="139"/>
  <c r="D21" i="139"/>
  <c r="T20" i="139"/>
  <c r="S20" i="139"/>
  <c r="N20" i="139"/>
  <c r="J20" i="139"/>
  <c r="I20" i="139"/>
  <c r="D20" i="139"/>
  <c r="T19" i="139"/>
  <c r="S19" i="139"/>
  <c r="N19" i="139"/>
  <c r="J19" i="139"/>
  <c r="I19" i="139"/>
  <c r="D19" i="139"/>
  <c r="T18" i="139"/>
  <c r="S18" i="139"/>
  <c r="N18" i="139"/>
  <c r="J18" i="139"/>
  <c r="I18" i="139"/>
  <c r="D18" i="139"/>
  <c r="T17" i="139"/>
  <c r="S17" i="139"/>
  <c r="N17" i="139"/>
  <c r="J17" i="139"/>
  <c r="I17" i="139"/>
  <c r="D17" i="139"/>
  <c r="T16" i="139"/>
  <c r="S16" i="139"/>
  <c r="N16" i="139"/>
  <c r="J16" i="139"/>
  <c r="I16" i="139"/>
  <c r="D16" i="139"/>
  <c r="T15" i="139"/>
  <c r="S15" i="139"/>
  <c r="N15" i="139"/>
  <c r="J15" i="139"/>
  <c r="I15" i="139"/>
  <c r="D15" i="139"/>
  <c r="T14" i="139"/>
  <c r="S14" i="139"/>
  <c r="N14" i="139"/>
  <c r="Q28" i="139" s="1"/>
  <c r="J14" i="139"/>
  <c r="I14" i="139"/>
  <c r="D14" i="139"/>
  <c r="T13" i="139"/>
  <c r="S13" i="139"/>
  <c r="N13" i="139"/>
  <c r="J13" i="139"/>
  <c r="I13" i="139"/>
  <c r="D13" i="139"/>
  <c r="N8" i="139"/>
  <c r="D8" i="139"/>
  <c r="T4" i="139"/>
  <c r="B4" i="139"/>
  <c r="Q56" i="138"/>
  <c r="G56" i="138"/>
  <c r="T54" i="138"/>
  <c r="S54" i="138"/>
  <c r="N54" i="138"/>
  <c r="J54" i="138"/>
  <c r="I54" i="138"/>
  <c r="D54" i="138"/>
  <c r="T53" i="138"/>
  <c r="S53" i="138"/>
  <c r="N53" i="138"/>
  <c r="J53" i="138"/>
  <c r="I53" i="138"/>
  <c r="D53" i="138"/>
  <c r="T52" i="138"/>
  <c r="S52" i="138"/>
  <c r="N52" i="138"/>
  <c r="J52" i="138"/>
  <c r="I52" i="138"/>
  <c r="D52" i="138"/>
  <c r="T51" i="138"/>
  <c r="S51" i="138"/>
  <c r="N51" i="138"/>
  <c r="J51" i="138"/>
  <c r="I51" i="138"/>
  <c r="D51" i="138"/>
  <c r="T50" i="138"/>
  <c r="S50" i="138"/>
  <c r="N50" i="138"/>
  <c r="J50" i="138"/>
  <c r="I50" i="138"/>
  <c r="D50" i="138"/>
  <c r="T49" i="138"/>
  <c r="S49" i="138"/>
  <c r="N49" i="138"/>
  <c r="J49" i="138"/>
  <c r="I49" i="138"/>
  <c r="D49" i="138"/>
  <c r="T48" i="138"/>
  <c r="S48" i="138"/>
  <c r="N48" i="138"/>
  <c r="J48" i="138"/>
  <c r="I48" i="138"/>
  <c r="D48" i="138"/>
  <c r="T47" i="138"/>
  <c r="S47" i="138"/>
  <c r="N47" i="138"/>
  <c r="J47" i="138"/>
  <c r="I47" i="138"/>
  <c r="D47" i="138"/>
  <c r="T46" i="138"/>
  <c r="S46" i="138"/>
  <c r="N46" i="138"/>
  <c r="J46" i="138"/>
  <c r="I46" i="138"/>
  <c r="D46" i="138"/>
  <c r="T45" i="138"/>
  <c r="S45" i="138"/>
  <c r="N45" i="138"/>
  <c r="J45" i="138"/>
  <c r="I45" i="138"/>
  <c r="D45" i="138"/>
  <c r="T44" i="138"/>
  <c r="S44" i="138"/>
  <c r="N44" i="138"/>
  <c r="J44" i="138"/>
  <c r="I44" i="138"/>
  <c r="D44" i="138"/>
  <c r="T43" i="138"/>
  <c r="S43" i="138"/>
  <c r="N43" i="138"/>
  <c r="J43" i="138"/>
  <c r="I43" i="138"/>
  <c r="D43" i="138"/>
  <c r="T42" i="138"/>
  <c r="S42" i="138"/>
  <c r="N42" i="138"/>
  <c r="J42" i="138"/>
  <c r="I42" i="138"/>
  <c r="D42" i="138"/>
  <c r="T41" i="138"/>
  <c r="S41" i="138"/>
  <c r="N41" i="138"/>
  <c r="Q55" i="138" s="1"/>
  <c r="Q58" i="138" s="1"/>
  <c r="J41" i="138"/>
  <c r="I41" i="138"/>
  <c r="D41" i="138"/>
  <c r="T40" i="138"/>
  <c r="S40" i="138"/>
  <c r="N40" i="138"/>
  <c r="J40" i="138"/>
  <c r="I40" i="138"/>
  <c r="G55" i="138" s="1"/>
  <c r="D40" i="138"/>
  <c r="N35" i="138"/>
  <c r="D35" i="138"/>
  <c r="Q29" i="138"/>
  <c r="G29" i="138"/>
  <c r="T27" i="138"/>
  <c r="S27" i="138"/>
  <c r="N27" i="138"/>
  <c r="J27" i="138"/>
  <c r="I27" i="138"/>
  <c r="D27" i="138"/>
  <c r="T26" i="138"/>
  <c r="S26" i="138"/>
  <c r="N26" i="138"/>
  <c r="J26" i="138"/>
  <c r="I26" i="138"/>
  <c r="D26" i="138"/>
  <c r="T25" i="138"/>
  <c r="S25" i="138"/>
  <c r="N25" i="138"/>
  <c r="J25" i="138"/>
  <c r="I25" i="138"/>
  <c r="D25" i="138"/>
  <c r="T24" i="138"/>
  <c r="S24" i="138"/>
  <c r="N24" i="138"/>
  <c r="J24" i="138"/>
  <c r="I24" i="138"/>
  <c r="D24" i="138"/>
  <c r="T23" i="138"/>
  <c r="S23" i="138"/>
  <c r="N23" i="138"/>
  <c r="J23" i="138"/>
  <c r="I23" i="138"/>
  <c r="D23" i="138"/>
  <c r="T22" i="138"/>
  <c r="S22" i="138"/>
  <c r="N22" i="138"/>
  <c r="J22" i="138"/>
  <c r="I22" i="138"/>
  <c r="D22" i="138"/>
  <c r="T21" i="138"/>
  <c r="S21" i="138"/>
  <c r="N21" i="138"/>
  <c r="J21" i="138"/>
  <c r="I21" i="138"/>
  <c r="D21" i="138"/>
  <c r="T20" i="138"/>
  <c r="S20" i="138"/>
  <c r="N20" i="138"/>
  <c r="J20" i="138"/>
  <c r="I20" i="138"/>
  <c r="D20" i="138"/>
  <c r="T19" i="138"/>
  <c r="S19" i="138"/>
  <c r="N19" i="138"/>
  <c r="J19" i="138"/>
  <c r="I19" i="138"/>
  <c r="D19" i="138"/>
  <c r="T18" i="138"/>
  <c r="S18" i="138"/>
  <c r="N18" i="138"/>
  <c r="J18" i="138"/>
  <c r="I18" i="138"/>
  <c r="D18" i="138"/>
  <c r="T17" i="138"/>
  <c r="S17" i="138"/>
  <c r="N17" i="138"/>
  <c r="J17" i="138"/>
  <c r="I17" i="138"/>
  <c r="D17" i="138"/>
  <c r="T16" i="138"/>
  <c r="S16" i="138"/>
  <c r="N16" i="138"/>
  <c r="J16" i="138"/>
  <c r="I16" i="138"/>
  <c r="D16" i="138"/>
  <c r="T15" i="138"/>
  <c r="S15" i="138"/>
  <c r="N15" i="138"/>
  <c r="J15" i="138"/>
  <c r="I15" i="138"/>
  <c r="D15" i="138"/>
  <c r="T14" i="138"/>
  <c r="S14" i="138"/>
  <c r="N14" i="138"/>
  <c r="J14" i="138"/>
  <c r="I14" i="138"/>
  <c r="G28" i="138" s="1"/>
  <c r="G31" i="138" s="1"/>
  <c r="D14" i="138"/>
  <c r="T13" i="138"/>
  <c r="S13" i="138"/>
  <c r="N13" i="138"/>
  <c r="J13" i="138"/>
  <c r="I13" i="138"/>
  <c r="D13" i="138"/>
  <c r="N8" i="138"/>
  <c r="D8" i="138"/>
  <c r="T4" i="138"/>
  <c r="B4" i="138"/>
  <c r="Q56" i="58"/>
  <c r="G56" i="58"/>
  <c r="T54" i="58"/>
  <c r="S54" i="58"/>
  <c r="N54" i="58"/>
  <c r="J54" i="58"/>
  <c r="I54" i="58"/>
  <c r="D54" i="58"/>
  <c r="T53" i="58"/>
  <c r="S53" i="58"/>
  <c r="N53" i="58"/>
  <c r="J53" i="58"/>
  <c r="I53" i="58"/>
  <c r="D53" i="58"/>
  <c r="T52" i="58"/>
  <c r="S52" i="58"/>
  <c r="N52" i="58"/>
  <c r="J52" i="58"/>
  <c r="I52" i="58"/>
  <c r="D52" i="58"/>
  <c r="T51" i="58"/>
  <c r="S51" i="58"/>
  <c r="N51" i="58"/>
  <c r="J51" i="58"/>
  <c r="I51" i="58"/>
  <c r="D51" i="58"/>
  <c r="T50" i="58"/>
  <c r="S50" i="58"/>
  <c r="N50" i="58"/>
  <c r="J50" i="58"/>
  <c r="I50" i="58"/>
  <c r="D50" i="58"/>
  <c r="T49" i="58"/>
  <c r="S49" i="58"/>
  <c r="N49" i="58"/>
  <c r="J49" i="58"/>
  <c r="I49" i="58"/>
  <c r="D49" i="58"/>
  <c r="T48" i="58"/>
  <c r="S48" i="58"/>
  <c r="N48" i="58"/>
  <c r="J48" i="58"/>
  <c r="I48" i="58"/>
  <c r="D48" i="58"/>
  <c r="T47" i="58"/>
  <c r="S47" i="58"/>
  <c r="N47" i="58"/>
  <c r="J47" i="58"/>
  <c r="I47" i="58"/>
  <c r="D47" i="58"/>
  <c r="T46" i="58"/>
  <c r="S46" i="58"/>
  <c r="N46" i="58"/>
  <c r="J46" i="58"/>
  <c r="I46" i="58"/>
  <c r="D46" i="58"/>
  <c r="T45" i="58"/>
  <c r="S45" i="58"/>
  <c r="N45" i="58"/>
  <c r="J45" i="58"/>
  <c r="I45" i="58"/>
  <c r="D45" i="58"/>
  <c r="T44" i="58"/>
  <c r="S44" i="58"/>
  <c r="N44" i="58"/>
  <c r="J44" i="58"/>
  <c r="I44" i="58"/>
  <c r="D44" i="58"/>
  <c r="T43" i="58"/>
  <c r="S43" i="58"/>
  <c r="N43" i="58"/>
  <c r="J43" i="58"/>
  <c r="I43" i="58"/>
  <c r="D43" i="58"/>
  <c r="T42" i="58"/>
  <c r="S42" i="58"/>
  <c r="N42" i="58"/>
  <c r="J42" i="58"/>
  <c r="I42" i="58"/>
  <c r="D42" i="58"/>
  <c r="T41" i="58"/>
  <c r="S41" i="58"/>
  <c r="N41" i="58"/>
  <c r="J41" i="58"/>
  <c r="I41" i="58"/>
  <c r="G55" i="58" s="1"/>
  <c r="G58" i="58" s="1"/>
  <c r="D41" i="58"/>
  <c r="T40" i="58"/>
  <c r="S40" i="58"/>
  <c r="N40" i="58"/>
  <c r="J40" i="58"/>
  <c r="I40" i="58"/>
  <c r="D40" i="58"/>
  <c r="N35" i="58"/>
  <c r="D35" i="58"/>
  <c r="Q29" i="58"/>
  <c r="G29" i="58"/>
  <c r="T27" i="58"/>
  <c r="S27" i="58"/>
  <c r="N27" i="58"/>
  <c r="J27" i="58"/>
  <c r="I27" i="58"/>
  <c r="D27" i="58"/>
  <c r="T26" i="58"/>
  <c r="S26" i="58"/>
  <c r="N26" i="58"/>
  <c r="J26" i="58"/>
  <c r="I26" i="58"/>
  <c r="D26" i="58"/>
  <c r="T25" i="58"/>
  <c r="S25" i="58"/>
  <c r="N25" i="58"/>
  <c r="J25" i="58"/>
  <c r="I25" i="58"/>
  <c r="D25" i="58"/>
  <c r="T24" i="58"/>
  <c r="S24" i="58"/>
  <c r="N24" i="58"/>
  <c r="J24" i="58"/>
  <c r="I24" i="58"/>
  <c r="D24" i="58"/>
  <c r="T23" i="58"/>
  <c r="S23" i="58"/>
  <c r="N23" i="58"/>
  <c r="J23" i="58"/>
  <c r="I23" i="58"/>
  <c r="D23" i="58"/>
  <c r="T22" i="58"/>
  <c r="S22" i="58"/>
  <c r="N22" i="58"/>
  <c r="J22" i="58"/>
  <c r="I22" i="58"/>
  <c r="D22" i="58"/>
  <c r="T21" i="58"/>
  <c r="S21" i="58"/>
  <c r="N21" i="58"/>
  <c r="J21" i="58"/>
  <c r="I21" i="58"/>
  <c r="D21" i="58"/>
  <c r="T20" i="58"/>
  <c r="S20" i="58"/>
  <c r="N20" i="58"/>
  <c r="J20" i="58"/>
  <c r="I20" i="58"/>
  <c r="D20" i="58"/>
  <c r="T19" i="58"/>
  <c r="S19" i="58"/>
  <c r="N19" i="58"/>
  <c r="J19" i="58"/>
  <c r="I19" i="58"/>
  <c r="D19" i="58"/>
  <c r="T18" i="58"/>
  <c r="S18" i="58"/>
  <c r="N18" i="58"/>
  <c r="J18" i="58"/>
  <c r="I18" i="58"/>
  <c r="D18" i="58"/>
  <c r="T17" i="58"/>
  <c r="S17" i="58"/>
  <c r="N17" i="58"/>
  <c r="J17" i="58"/>
  <c r="I17" i="58"/>
  <c r="D17" i="58"/>
  <c r="T16" i="58"/>
  <c r="S16" i="58"/>
  <c r="N16" i="58"/>
  <c r="J16" i="58"/>
  <c r="I16" i="58"/>
  <c r="D16" i="58"/>
  <c r="T15" i="58"/>
  <c r="S15" i="58"/>
  <c r="N15" i="58"/>
  <c r="J15" i="58"/>
  <c r="I15" i="58"/>
  <c r="D15" i="58"/>
  <c r="T14" i="58"/>
  <c r="S14" i="58"/>
  <c r="N14" i="58"/>
  <c r="Q28" i="58" s="1"/>
  <c r="Q31" i="58" s="1"/>
  <c r="J14" i="58"/>
  <c r="I14" i="58"/>
  <c r="D14" i="58"/>
  <c r="T13" i="58"/>
  <c r="S13" i="58"/>
  <c r="N13" i="58"/>
  <c r="J13" i="58"/>
  <c r="I13" i="58"/>
  <c r="D13" i="58"/>
  <c r="N8" i="58"/>
  <c r="D8" i="58"/>
  <c r="T4" i="58"/>
  <c r="B4" i="58"/>
  <c r="Q56" i="57"/>
  <c r="G56" i="57"/>
  <c r="T54" i="57"/>
  <c r="S54" i="57"/>
  <c r="N54" i="57"/>
  <c r="J54" i="57"/>
  <c r="I54" i="57"/>
  <c r="D54" i="57"/>
  <c r="T53" i="57"/>
  <c r="S53" i="57"/>
  <c r="N53" i="57"/>
  <c r="J53" i="57"/>
  <c r="I53" i="57"/>
  <c r="D53" i="57"/>
  <c r="T52" i="57"/>
  <c r="S52" i="57"/>
  <c r="N52" i="57"/>
  <c r="J52" i="57"/>
  <c r="I52" i="57"/>
  <c r="D52" i="57"/>
  <c r="T51" i="57"/>
  <c r="S51" i="57"/>
  <c r="N51" i="57"/>
  <c r="J51" i="57"/>
  <c r="I51" i="57"/>
  <c r="D51" i="57"/>
  <c r="T50" i="57"/>
  <c r="S50" i="57"/>
  <c r="N50" i="57"/>
  <c r="J50" i="57"/>
  <c r="I50" i="57"/>
  <c r="D50" i="57"/>
  <c r="T49" i="57"/>
  <c r="S49" i="57"/>
  <c r="N49" i="57"/>
  <c r="J49" i="57"/>
  <c r="I49" i="57"/>
  <c r="D49" i="57"/>
  <c r="T48" i="57"/>
  <c r="S48" i="57"/>
  <c r="N48" i="57"/>
  <c r="J48" i="57"/>
  <c r="I48" i="57"/>
  <c r="D48" i="57"/>
  <c r="T47" i="57"/>
  <c r="S47" i="57"/>
  <c r="N47" i="57"/>
  <c r="J47" i="57"/>
  <c r="I47" i="57"/>
  <c r="D47" i="57"/>
  <c r="T46" i="57"/>
  <c r="S46" i="57"/>
  <c r="N46" i="57"/>
  <c r="J46" i="57"/>
  <c r="I46" i="57"/>
  <c r="D46" i="57"/>
  <c r="T45" i="57"/>
  <c r="S45" i="57"/>
  <c r="N45" i="57"/>
  <c r="J45" i="57"/>
  <c r="I45" i="57"/>
  <c r="D45" i="57"/>
  <c r="T44" i="57"/>
  <c r="S44" i="57"/>
  <c r="N44" i="57"/>
  <c r="J44" i="57"/>
  <c r="I44" i="57"/>
  <c r="D44" i="57"/>
  <c r="T43" i="57"/>
  <c r="S43" i="57"/>
  <c r="N43" i="57"/>
  <c r="J43" i="57"/>
  <c r="I43" i="57"/>
  <c r="D43" i="57"/>
  <c r="T42" i="57"/>
  <c r="S42" i="57"/>
  <c r="N42" i="57"/>
  <c r="J42" i="57"/>
  <c r="I42" i="57"/>
  <c r="D42" i="57"/>
  <c r="T41" i="57"/>
  <c r="S41" i="57"/>
  <c r="N41" i="57"/>
  <c r="Q55" i="57" s="1"/>
  <c r="Q58" i="57" s="1"/>
  <c r="J41" i="57"/>
  <c r="I41" i="57"/>
  <c r="D41" i="57"/>
  <c r="T40" i="57"/>
  <c r="S40" i="57"/>
  <c r="N40" i="57"/>
  <c r="J40" i="57"/>
  <c r="I40" i="57"/>
  <c r="D40" i="57"/>
  <c r="N35" i="57"/>
  <c r="D35" i="57"/>
  <c r="Q29" i="57"/>
  <c r="G29" i="57"/>
  <c r="T27" i="57"/>
  <c r="S27" i="57"/>
  <c r="N27" i="57"/>
  <c r="J27" i="57"/>
  <c r="I27" i="57"/>
  <c r="D27" i="57"/>
  <c r="T26" i="57"/>
  <c r="S26" i="57"/>
  <c r="N26" i="57"/>
  <c r="J26" i="57"/>
  <c r="I26" i="57"/>
  <c r="D26" i="57"/>
  <c r="T25" i="57"/>
  <c r="S25" i="57"/>
  <c r="N25" i="57"/>
  <c r="J25" i="57"/>
  <c r="I25" i="57"/>
  <c r="D25" i="57"/>
  <c r="T24" i="57"/>
  <c r="S24" i="57"/>
  <c r="N24" i="57"/>
  <c r="J24" i="57"/>
  <c r="I24" i="57"/>
  <c r="D24" i="57"/>
  <c r="T23" i="57"/>
  <c r="S23" i="57"/>
  <c r="N23" i="57"/>
  <c r="J23" i="57"/>
  <c r="I23" i="57"/>
  <c r="D23" i="57"/>
  <c r="T22" i="57"/>
  <c r="S22" i="57"/>
  <c r="N22" i="57"/>
  <c r="J22" i="57"/>
  <c r="I22" i="57"/>
  <c r="D22" i="57"/>
  <c r="T21" i="57"/>
  <c r="S21" i="57"/>
  <c r="N21" i="57"/>
  <c r="J21" i="57"/>
  <c r="I21" i="57"/>
  <c r="D21" i="57"/>
  <c r="T20" i="57"/>
  <c r="S20" i="57"/>
  <c r="N20" i="57"/>
  <c r="J20" i="57"/>
  <c r="I20" i="57"/>
  <c r="D20" i="57"/>
  <c r="T19" i="57"/>
  <c r="S19" i="57"/>
  <c r="N19" i="57"/>
  <c r="J19" i="57"/>
  <c r="I19" i="57"/>
  <c r="D19" i="57"/>
  <c r="T18" i="57"/>
  <c r="S18" i="57"/>
  <c r="N18" i="57"/>
  <c r="J18" i="57"/>
  <c r="I18" i="57"/>
  <c r="D18" i="57"/>
  <c r="T17" i="57"/>
  <c r="S17" i="57"/>
  <c r="N17" i="57"/>
  <c r="J17" i="57"/>
  <c r="I17" i="57"/>
  <c r="D17" i="57"/>
  <c r="T16" i="57"/>
  <c r="S16" i="57"/>
  <c r="N16" i="57"/>
  <c r="J16" i="57"/>
  <c r="I16" i="57"/>
  <c r="D16" i="57"/>
  <c r="T15" i="57"/>
  <c r="S15" i="57"/>
  <c r="N15" i="57"/>
  <c r="J15" i="57"/>
  <c r="I15" i="57"/>
  <c r="D15" i="57"/>
  <c r="T14" i="57"/>
  <c r="S14" i="57"/>
  <c r="N14" i="57"/>
  <c r="J14" i="57"/>
  <c r="I14" i="57"/>
  <c r="G28" i="57" s="1"/>
  <c r="G31" i="57" s="1"/>
  <c r="D14" i="57"/>
  <c r="T13" i="57"/>
  <c r="S13" i="57"/>
  <c r="N13" i="57"/>
  <c r="J13" i="57"/>
  <c r="I13" i="57"/>
  <c r="D13" i="57"/>
  <c r="N8" i="57"/>
  <c r="D8" i="57"/>
  <c r="T4" i="57"/>
  <c r="B4" i="57"/>
  <c r="Q56" i="56"/>
  <c r="Q58" i="56" s="1"/>
  <c r="G56" i="56"/>
  <c r="T54" i="56"/>
  <c r="S54" i="56"/>
  <c r="N54" i="56"/>
  <c r="J54" i="56"/>
  <c r="I54" i="56"/>
  <c r="D54" i="56"/>
  <c r="T53" i="56"/>
  <c r="S53" i="56"/>
  <c r="N53" i="56"/>
  <c r="J53" i="56"/>
  <c r="I53" i="56"/>
  <c r="D53" i="56"/>
  <c r="T52" i="56"/>
  <c r="S52" i="56"/>
  <c r="N52" i="56"/>
  <c r="J52" i="56"/>
  <c r="I52" i="56"/>
  <c r="D52" i="56"/>
  <c r="T51" i="56"/>
  <c r="S51" i="56"/>
  <c r="N51" i="56"/>
  <c r="J51" i="56"/>
  <c r="I51" i="56"/>
  <c r="D51" i="56"/>
  <c r="T50" i="56"/>
  <c r="S50" i="56"/>
  <c r="N50" i="56"/>
  <c r="J50" i="56"/>
  <c r="I50" i="56"/>
  <c r="D50" i="56"/>
  <c r="T49" i="56"/>
  <c r="S49" i="56"/>
  <c r="N49" i="56"/>
  <c r="J49" i="56"/>
  <c r="I49" i="56"/>
  <c r="D49" i="56"/>
  <c r="T48" i="56"/>
  <c r="S48" i="56"/>
  <c r="N48" i="56"/>
  <c r="J48" i="56"/>
  <c r="I48" i="56"/>
  <c r="D48" i="56"/>
  <c r="T47" i="56"/>
  <c r="S47" i="56"/>
  <c r="N47" i="56"/>
  <c r="J47" i="56"/>
  <c r="I47" i="56"/>
  <c r="D47" i="56"/>
  <c r="T46" i="56"/>
  <c r="S46" i="56"/>
  <c r="N46" i="56"/>
  <c r="J46" i="56"/>
  <c r="I46" i="56"/>
  <c r="D46" i="56"/>
  <c r="T45" i="56"/>
  <c r="S45" i="56"/>
  <c r="N45" i="56"/>
  <c r="J45" i="56"/>
  <c r="I45" i="56"/>
  <c r="D45" i="56"/>
  <c r="T44" i="56"/>
  <c r="S44" i="56"/>
  <c r="N44" i="56"/>
  <c r="J44" i="56"/>
  <c r="I44" i="56"/>
  <c r="D44" i="56"/>
  <c r="T43" i="56"/>
  <c r="S43" i="56"/>
  <c r="N43" i="56"/>
  <c r="J43" i="56"/>
  <c r="I43" i="56"/>
  <c r="D43" i="56"/>
  <c r="T42" i="56"/>
  <c r="S42" i="56"/>
  <c r="N42" i="56"/>
  <c r="J42" i="56"/>
  <c r="I42" i="56"/>
  <c r="D42" i="56"/>
  <c r="T41" i="56"/>
  <c r="S41" i="56"/>
  <c r="N41" i="56"/>
  <c r="J41" i="56"/>
  <c r="I41" i="56"/>
  <c r="G55" i="56" s="1"/>
  <c r="G58" i="56" s="1"/>
  <c r="D41" i="56"/>
  <c r="T40" i="56"/>
  <c r="S40" i="56"/>
  <c r="N40" i="56"/>
  <c r="Q55" i="56" s="1"/>
  <c r="J40" i="56"/>
  <c r="I40" i="56"/>
  <c r="D40" i="56"/>
  <c r="N35" i="56"/>
  <c r="D35" i="56"/>
  <c r="Q29" i="56"/>
  <c r="G29" i="56"/>
  <c r="T27" i="56"/>
  <c r="S27" i="56"/>
  <c r="N27" i="56"/>
  <c r="J27" i="56"/>
  <c r="I27" i="56"/>
  <c r="D27" i="56"/>
  <c r="T26" i="56"/>
  <c r="S26" i="56"/>
  <c r="N26" i="56"/>
  <c r="J26" i="56"/>
  <c r="I26" i="56"/>
  <c r="D26" i="56"/>
  <c r="T25" i="56"/>
  <c r="S25" i="56"/>
  <c r="N25" i="56"/>
  <c r="J25" i="56"/>
  <c r="I25" i="56"/>
  <c r="D25" i="56"/>
  <c r="T24" i="56"/>
  <c r="S24" i="56"/>
  <c r="N24" i="56"/>
  <c r="J24" i="56"/>
  <c r="I24" i="56"/>
  <c r="D24" i="56"/>
  <c r="T23" i="56"/>
  <c r="S23" i="56"/>
  <c r="N23" i="56"/>
  <c r="J23" i="56"/>
  <c r="I23" i="56"/>
  <c r="D23" i="56"/>
  <c r="T22" i="56"/>
  <c r="S22" i="56"/>
  <c r="N22" i="56"/>
  <c r="J22" i="56"/>
  <c r="I22" i="56"/>
  <c r="D22" i="56"/>
  <c r="T21" i="56"/>
  <c r="S21" i="56"/>
  <c r="N21" i="56"/>
  <c r="J21" i="56"/>
  <c r="I21" i="56"/>
  <c r="D21" i="56"/>
  <c r="T20" i="56"/>
  <c r="S20" i="56"/>
  <c r="N20" i="56"/>
  <c r="J20" i="56"/>
  <c r="I20" i="56"/>
  <c r="D20" i="56"/>
  <c r="T19" i="56"/>
  <c r="S19" i="56"/>
  <c r="N19" i="56"/>
  <c r="J19" i="56"/>
  <c r="I19" i="56"/>
  <c r="D19" i="56"/>
  <c r="T18" i="56"/>
  <c r="S18" i="56"/>
  <c r="N18" i="56"/>
  <c r="J18" i="56"/>
  <c r="I18" i="56"/>
  <c r="D18" i="56"/>
  <c r="T17" i="56"/>
  <c r="S17" i="56"/>
  <c r="N17" i="56"/>
  <c r="J17" i="56"/>
  <c r="I17" i="56"/>
  <c r="D17" i="56"/>
  <c r="T16" i="56"/>
  <c r="S16" i="56"/>
  <c r="N16" i="56"/>
  <c r="J16" i="56"/>
  <c r="I16" i="56"/>
  <c r="D16" i="56"/>
  <c r="T15" i="56"/>
  <c r="S15" i="56"/>
  <c r="N15" i="56"/>
  <c r="J15" i="56"/>
  <c r="I15" i="56"/>
  <c r="D15" i="56"/>
  <c r="T14" i="56"/>
  <c r="S14" i="56"/>
  <c r="N14" i="56"/>
  <c r="J14" i="56"/>
  <c r="I14" i="56"/>
  <c r="D14" i="56"/>
  <c r="T13" i="56"/>
  <c r="S13" i="56"/>
  <c r="N13" i="56"/>
  <c r="J13" i="56"/>
  <c r="I13" i="56"/>
  <c r="D13" i="56"/>
  <c r="N8" i="56"/>
  <c r="D8" i="56"/>
  <c r="T4" i="56"/>
  <c r="B4" i="56"/>
  <c r="Q56" i="55"/>
  <c r="G56" i="55"/>
  <c r="T54" i="55"/>
  <c r="S54" i="55"/>
  <c r="N54" i="55"/>
  <c r="J54" i="55"/>
  <c r="I54" i="55"/>
  <c r="D54" i="55"/>
  <c r="T53" i="55"/>
  <c r="S53" i="55"/>
  <c r="N53" i="55"/>
  <c r="J53" i="55"/>
  <c r="I53" i="55"/>
  <c r="D53" i="55"/>
  <c r="T52" i="55"/>
  <c r="S52" i="55"/>
  <c r="N52" i="55"/>
  <c r="J52" i="55"/>
  <c r="I52" i="55"/>
  <c r="D52" i="55"/>
  <c r="T51" i="55"/>
  <c r="S51" i="55"/>
  <c r="N51" i="55"/>
  <c r="J51" i="55"/>
  <c r="I51" i="55"/>
  <c r="D51" i="55"/>
  <c r="T50" i="55"/>
  <c r="S50" i="55"/>
  <c r="N50" i="55"/>
  <c r="J50" i="55"/>
  <c r="I50" i="55"/>
  <c r="D50" i="55"/>
  <c r="T49" i="55"/>
  <c r="S49" i="55"/>
  <c r="N49" i="55"/>
  <c r="J49" i="55"/>
  <c r="I49" i="55"/>
  <c r="D49" i="55"/>
  <c r="T48" i="55"/>
  <c r="S48" i="55"/>
  <c r="N48" i="55"/>
  <c r="J48" i="55"/>
  <c r="I48" i="55"/>
  <c r="D48" i="55"/>
  <c r="T47" i="55"/>
  <c r="S47" i="55"/>
  <c r="N47" i="55"/>
  <c r="J47" i="55"/>
  <c r="I47" i="55"/>
  <c r="D47" i="55"/>
  <c r="T46" i="55"/>
  <c r="S46" i="55"/>
  <c r="N46" i="55"/>
  <c r="J46" i="55"/>
  <c r="I46" i="55"/>
  <c r="D46" i="55"/>
  <c r="T45" i="55"/>
  <c r="S45" i="55"/>
  <c r="N45" i="55"/>
  <c r="J45" i="55"/>
  <c r="I45" i="55"/>
  <c r="D45" i="55"/>
  <c r="T44" i="55"/>
  <c r="S44" i="55"/>
  <c r="N44" i="55"/>
  <c r="J44" i="55"/>
  <c r="I44" i="55"/>
  <c r="D44" i="55"/>
  <c r="T43" i="55"/>
  <c r="S43" i="55"/>
  <c r="N43" i="55"/>
  <c r="J43" i="55"/>
  <c r="I43" i="55"/>
  <c r="D43" i="55"/>
  <c r="T42" i="55"/>
  <c r="S42" i="55"/>
  <c r="N42" i="55"/>
  <c r="J42" i="55"/>
  <c r="I42" i="55"/>
  <c r="D42" i="55"/>
  <c r="T41" i="55"/>
  <c r="S41" i="55"/>
  <c r="N41" i="55"/>
  <c r="J41" i="55"/>
  <c r="I41" i="55"/>
  <c r="D41" i="55"/>
  <c r="T40" i="55"/>
  <c r="S40" i="55"/>
  <c r="N40" i="55"/>
  <c r="J40" i="55"/>
  <c r="I40" i="55"/>
  <c r="D40" i="55"/>
  <c r="N35" i="55"/>
  <c r="D35" i="55"/>
  <c r="Q29" i="55"/>
  <c r="G29" i="55"/>
  <c r="T27" i="55"/>
  <c r="S27" i="55"/>
  <c r="N27" i="55"/>
  <c r="J27" i="55"/>
  <c r="I27" i="55"/>
  <c r="D27" i="55"/>
  <c r="T26" i="55"/>
  <c r="S26" i="55"/>
  <c r="N26" i="55"/>
  <c r="J26" i="55"/>
  <c r="I26" i="55"/>
  <c r="D26" i="55"/>
  <c r="T25" i="55"/>
  <c r="S25" i="55"/>
  <c r="N25" i="55"/>
  <c r="J25" i="55"/>
  <c r="I25" i="55"/>
  <c r="D25" i="55"/>
  <c r="T24" i="55"/>
  <c r="S24" i="55"/>
  <c r="N24" i="55"/>
  <c r="J24" i="55"/>
  <c r="I24" i="55"/>
  <c r="D24" i="55"/>
  <c r="T23" i="55"/>
  <c r="S23" i="55"/>
  <c r="N23" i="55"/>
  <c r="J23" i="55"/>
  <c r="I23" i="55"/>
  <c r="D23" i="55"/>
  <c r="T22" i="55"/>
  <c r="S22" i="55"/>
  <c r="N22" i="55"/>
  <c r="J22" i="55"/>
  <c r="I22" i="55"/>
  <c r="D22" i="55"/>
  <c r="T21" i="55"/>
  <c r="S21" i="55"/>
  <c r="N21" i="55"/>
  <c r="J21" i="55"/>
  <c r="I21" i="55"/>
  <c r="D21" i="55"/>
  <c r="T20" i="55"/>
  <c r="S20" i="55"/>
  <c r="N20" i="55"/>
  <c r="J20" i="55"/>
  <c r="I20" i="55"/>
  <c r="D20" i="55"/>
  <c r="T19" i="55"/>
  <c r="S19" i="55"/>
  <c r="N19" i="55"/>
  <c r="J19" i="55"/>
  <c r="I19" i="55"/>
  <c r="D19" i="55"/>
  <c r="T18" i="55"/>
  <c r="S18" i="55"/>
  <c r="N18" i="55"/>
  <c r="J18" i="55"/>
  <c r="I18" i="55"/>
  <c r="D18" i="55"/>
  <c r="T17" i="55"/>
  <c r="S17" i="55"/>
  <c r="N17" i="55"/>
  <c r="J17" i="55"/>
  <c r="I17" i="55"/>
  <c r="D17" i="55"/>
  <c r="T16" i="55"/>
  <c r="S16" i="55"/>
  <c r="N16" i="55"/>
  <c r="J16" i="55"/>
  <c r="I16" i="55"/>
  <c r="D16" i="55"/>
  <c r="T15" i="55"/>
  <c r="S15" i="55"/>
  <c r="N15" i="55"/>
  <c r="J15" i="55"/>
  <c r="I15" i="55"/>
  <c r="D15" i="55"/>
  <c r="T14" i="55"/>
  <c r="S14" i="55"/>
  <c r="N14" i="55"/>
  <c r="J14" i="55"/>
  <c r="I14" i="55"/>
  <c r="D14" i="55"/>
  <c r="T13" i="55"/>
  <c r="S13" i="55"/>
  <c r="N13" i="55"/>
  <c r="Q28" i="55" s="1"/>
  <c r="Q31" i="55" s="1"/>
  <c r="J13" i="55"/>
  <c r="I13" i="55"/>
  <c r="D13" i="55"/>
  <c r="N8" i="55"/>
  <c r="D8" i="55"/>
  <c r="T4" i="55"/>
  <c r="B4" i="55"/>
  <c r="Q56" i="54"/>
  <c r="G56" i="54"/>
  <c r="T54" i="54"/>
  <c r="S54" i="54"/>
  <c r="N54" i="54"/>
  <c r="J54" i="54"/>
  <c r="I54" i="54"/>
  <c r="D54" i="54"/>
  <c r="T53" i="54"/>
  <c r="S53" i="54"/>
  <c r="N53" i="54"/>
  <c r="J53" i="54"/>
  <c r="I53" i="54"/>
  <c r="D53" i="54"/>
  <c r="T52" i="54"/>
  <c r="S52" i="54"/>
  <c r="N52" i="54"/>
  <c r="J52" i="54"/>
  <c r="I52" i="54"/>
  <c r="D52" i="54"/>
  <c r="T51" i="54"/>
  <c r="S51" i="54"/>
  <c r="N51" i="54"/>
  <c r="J51" i="54"/>
  <c r="I51" i="54"/>
  <c r="D51" i="54"/>
  <c r="T50" i="54"/>
  <c r="S50" i="54"/>
  <c r="N50" i="54"/>
  <c r="J50" i="54"/>
  <c r="I50" i="54"/>
  <c r="D50" i="54"/>
  <c r="T49" i="54"/>
  <c r="S49" i="54"/>
  <c r="N49" i="54"/>
  <c r="J49" i="54"/>
  <c r="I49" i="54"/>
  <c r="D49" i="54"/>
  <c r="T48" i="54"/>
  <c r="S48" i="54"/>
  <c r="N48" i="54"/>
  <c r="J48" i="54"/>
  <c r="I48" i="54"/>
  <c r="D48" i="54"/>
  <c r="T47" i="54"/>
  <c r="S47" i="54"/>
  <c r="N47" i="54"/>
  <c r="J47" i="54"/>
  <c r="I47" i="54"/>
  <c r="D47" i="54"/>
  <c r="T46" i="54"/>
  <c r="S46" i="54"/>
  <c r="N46" i="54"/>
  <c r="J46" i="54"/>
  <c r="I46" i="54"/>
  <c r="D46" i="54"/>
  <c r="T45" i="54"/>
  <c r="S45" i="54"/>
  <c r="N45" i="54"/>
  <c r="J45" i="54"/>
  <c r="I45" i="54"/>
  <c r="D45" i="54"/>
  <c r="T44" i="54"/>
  <c r="S44" i="54"/>
  <c r="N44" i="54"/>
  <c r="Q55" i="54" s="1"/>
  <c r="Q58" i="54" s="1"/>
  <c r="J44" i="54"/>
  <c r="I44" i="54"/>
  <c r="D44" i="54"/>
  <c r="T43" i="54"/>
  <c r="S43" i="54"/>
  <c r="N43" i="54"/>
  <c r="J43" i="54"/>
  <c r="I43" i="54"/>
  <c r="D43" i="54"/>
  <c r="D40" i="54"/>
  <c r="D41" i="54"/>
  <c r="D42" i="54"/>
  <c r="G55" i="54" s="1"/>
  <c r="G58" i="54" s="1"/>
  <c r="I40" i="54"/>
  <c r="I41" i="54"/>
  <c r="I42" i="54"/>
  <c r="T42" i="54"/>
  <c r="S42" i="54"/>
  <c r="N42" i="54"/>
  <c r="J42" i="54"/>
  <c r="T41" i="54"/>
  <c r="S41" i="54"/>
  <c r="N41" i="54"/>
  <c r="J41" i="54"/>
  <c r="T40" i="54"/>
  <c r="S40" i="54"/>
  <c r="N40" i="54"/>
  <c r="J40" i="54"/>
  <c r="N35" i="54"/>
  <c r="D35" i="54"/>
  <c r="Q29" i="54"/>
  <c r="G29" i="54"/>
  <c r="T27" i="54"/>
  <c r="S27" i="54"/>
  <c r="N27" i="54"/>
  <c r="J27" i="54"/>
  <c r="I27" i="54"/>
  <c r="D27" i="54"/>
  <c r="T26" i="54"/>
  <c r="S26" i="54"/>
  <c r="N26" i="54"/>
  <c r="J26" i="54"/>
  <c r="I26" i="54"/>
  <c r="D26" i="54"/>
  <c r="T25" i="54"/>
  <c r="S25" i="54"/>
  <c r="N25" i="54"/>
  <c r="J25" i="54"/>
  <c r="I25" i="54"/>
  <c r="D25" i="54"/>
  <c r="T24" i="54"/>
  <c r="S24" i="54"/>
  <c r="N24" i="54"/>
  <c r="J24" i="54"/>
  <c r="I24" i="54"/>
  <c r="D24" i="54"/>
  <c r="T23" i="54"/>
  <c r="S23" i="54"/>
  <c r="N23" i="54"/>
  <c r="J23" i="54"/>
  <c r="I23" i="54"/>
  <c r="D23" i="54"/>
  <c r="T22" i="54"/>
  <c r="S22" i="54"/>
  <c r="N22" i="54"/>
  <c r="J22" i="54"/>
  <c r="I22" i="54"/>
  <c r="D22" i="54"/>
  <c r="T21" i="54"/>
  <c r="S21" i="54"/>
  <c r="N21" i="54"/>
  <c r="J21" i="54"/>
  <c r="I21" i="54"/>
  <c r="D21" i="54"/>
  <c r="T20" i="54"/>
  <c r="S20" i="54"/>
  <c r="N20" i="54"/>
  <c r="J20" i="54"/>
  <c r="I20" i="54"/>
  <c r="D20" i="54"/>
  <c r="T19" i="54"/>
  <c r="S19" i="54"/>
  <c r="N19" i="54"/>
  <c r="J19" i="54"/>
  <c r="I19" i="54"/>
  <c r="D19" i="54"/>
  <c r="T18" i="54"/>
  <c r="S18" i="54"/>
  <c r="N18" i="54"/>
  <c r="J18" i="54"/>
  <c r="I18" i="54"/>
  <c r="D18" i="54"/>
  <c r="T17" i="54"/>
  <c r="S17" i="54"/>
  <c r="N17" i="54"/>
  <c r="J17" i="54"/>
  <c r="I17" i="54"/>
  <c r="D17" i="54"/>
  <c r="T16" i="54"/>
  <c r="S16" i="54"/>
  <c r="N16" i="54"/>
  <c r="J16" i="54"/>
  <c r="I16" i="54"/>
  <c r="D16" i="54"/>
  <c r="T15" i="54"/>
  <c r="S15" i="54"/>
  <c r="N15" i="54"/>
  <c r="J15" i="54"/>
  <c r="I15" i="54"/>
  <c r="D15" i="54"/>
  <c r="T14" i="54"/>
  <c r="S14" i="54"/>
  <c r="N14" i="54"/>
  <c r="J14" i="54"/>
  <c r="I14" i="54"/>
  <c r="D14" i="54"/>
  <c r="T13" i="54"/>
  <c r="S13" i="54"/>
  <c r="N13" i="54"/>
  <c r="J13" i="54"/>
  <c r="I13" i="54"/>
  <c r="D13" i="54"/>
  <c r="N8" i="54"/>
  <c r="D8" i="54"/>
  <c r="T4" i="54"/>
  <c r="B4" i="54"/>
  <c r="Q56" i="53"/>
  <c r="G56" i="53"/>
  <c r="T54" i="53"/>
  <c r="S54" i="53"/>
  <c r="N54" i="53"/>
  <c r="J54" i="53"/>
  <c r="I54" i="53"/>
  <c r="D54" i="53"/>
  <c r="T53" i="53"/>
  <c r="S53" i="53"/>
  <c r="N53" i="53"/>
  <c r="J53" i="53"/>
  <c r="I53" i="53"/>
  <c r="D53" i="53"/>
  <c r="T52" i="53"/>
  <c r="S52" i="53"/>
  <c r="N52" i="53"/>
  <c r="J52" i="53"/>
  <c r="I52" i="53"/>
  <c r="D52" i="53"/>
  <c r="T51" i="53"/>
  <c r="S51" i="53"/>
  <c r="N51" i="53"/>
  <c r="J51" i="53"/>
  <c r="I51" i="53"/>
  <c r="D51" i="53"/>
  <c r="T50" i="53"/>
  <c r="S50" i="53"/>
  <c r="N50" i="53"/>
  <c r="J50" i="53"/>
  <c r="I50" i="53"/>
  <c r="D50" i="53"/>
  <c r="T49" i="53"/>
  <c r="S49" i="53"/>
  <c r="N49" i="53"/>
  <c r="J49" i="53"/>
  <c r="I49" i="53"/>
  <c r="D49" i="53"/>
  <c r="T48" i="53"/>
  <c r="S48" i="53"/>
  <c r="N48" i="53"/>
  <c r="J48" i="53"/>
  <c r="I48" i="53"/>
  <c r="D48" i="53"/>
  <c r="T47" i="53"/>
  <c r="S47" i="53"/>
  <c r="N47" i="53"/>
  <c r="J47" i="53"/>
  <c r="I47" i="53"/>
  <c r="D47" i="53"/>
  <c r="T46" i="53"/>
  <c r="S46" i="53"/>
  <c r="N46" i="53"/>
  <c r="J46" i="53"/>
  <c r="I46" i="53"/>
  <c r="D46" i="53"/>
  <c r="T45" i="53"/>
  <c r="S45" i="53"/>
  <c r="N45" i="53"/>
  <c r="J45" i="53"/>
  <c r="I45" i="53"/>
  <c r="D45" i="53"/>
  <c r="T44" i="53"/>
  <c r="S44" i="53"/>
  <c r="N44" i="53"/>
  <c r="J44" i="53"/>
  <c r="I44" i="53"/>
  <c r="D44" i="53"/>
  <c r="T43" i="53"/>
  <c r="S43" i="53"/>
  <c r="N43" i="53"/>
  <c r="J43" i="53"/>
  <c r="I43" i="53"/>
  <c r="D43" i="53"/>
  <c r="T42" i="53"/>
  <c r="S42" i="53"/>
  <c r="N42" i="53"/>
  <c r="J42" i="53"/>
  <c r="I42" i="53"/>
  <c r="D42" i="53"/>
  <c r="T41" i="53"/>
  <c r="S41" i="53"/>
  <c r="Q55" i="53" s="1"/>
  <c r="Q58" i="53" s="1"/>
  <c r="N41" i="53"/>
  <c r="J41" i="53"/>
  <c r="I41" i="53"/>
  <c r="D41" i="53"/>
  <c r="T40" i="53"/>
  <c r="S40" i="53"/>
  <c r="N40" i="53"/>
  <c r="J40" i="53"/>
  <c r="I40" i="53"/>
  <c r="D40" i="53"/>
  <c r="N35" i="53"/>
  <c r="D35" i="53"/>
  <c r="Q29" i="53"/>
  <c r="G29" i="53"/>
  <c r="T27" i="53"/>
  <c r="S27" i="53"/>
  <c r="N27" i="53"/>
  <c r="J27" i="53"/>
  <c r="I27" i="53"/>
  <c r="D27" i="53"/>
  <c r="T26" i="53"/>
  <c r="S26" i="53"/>
  <c r="N26" i="53"/>
  <c r="J26" i="53"/>
  <c r="I26" i="53"/>
  <c r="D26" i="53"/>
  <c r="T25" i="53"/>
  <c r="S25" i="53"/>
  <c r="N25" i="53"/>
  <c r="J25" i="53"/>
  <c r="I25" i="53"/>
  <c r="D25" i="53"/>
  <c r="T24" i="53"/>
  <c r="S24" i="53"/>
  <c r="N24" i="53"/>
  <c r="J24" i="53"/>
  <c r="I24" i="53"/>
  <c r="D24" i="53"/>
  <c r="T23" i="53"/>
  <c r="S23" i="53"/>
  <c r="N23" i="53"/>
  <c r="J23" i="53"/>
  <c r="I23" i="53"/>
  <c r="D23" i="53"/>
  <c r="T22" i="53"/>
  <c r="S22" i="53"/>
  <c r="N22" i="53"/>
  <c r="J22" i="53"/>
  <c r="I22" i="53"/>
  <c r="D22" i="53"/>
  <c r="T21" i="53"/>
  <c r="S21" i="53"/>
  <c r="N21" i="53"/>
  <c r="J21" i="53"/>
  <c r="I21" i="53"/>
  <c r="D21" i="53"/>
  <c r="T20" i="53"/>
  <c r="S20" i="53"/>
  <c r="N20" i="53"/>
  <c r="J20" i="53"/>
  <c r="I20" i="53"/>
  <c r="D20" i="53"/>
  <c r="T19" i="53"/>
  <c r="S19" i="53"/>
  <c r="N19" i="53"/>
  <c r="J19" i="53"/>
  <c r="I19" i="53"/>
  <c r="D19" i="53"/>
  <c r="T18" i="53"/>
  <c r="S18" i="53"/>
  <c r="N18" i="53"/>
  <c r="J18" i="53"/>
  <c r="I18" i="53"/>
  <c r="D18" i="53"/>
  <c r="T17" i="53"/>
  <c r="S17" i="53"/>
  <c r="N17" i="53"/>
  <c r="J17" i="53"/>
  <c r="I17" i="53"/>
  <c r="D17" i="53"/>
  <c r="T16" i="53"/>
  <c r="S16" i="53"/>
  <c r="N16" i="53"/>
  <c r="J16" i="53"/>
  <c r="I16" i="53"/>
  <c r="D16" i="53"/>
  <c r="T15" i="53"/>
  <c r="S15" i="53"/>
  <c r="N15" i="53"/>
  <c r="J15" i="53"/>
  <c r="I15" i="53"/>
  <c r="D15" i="53"/>
  <c r="T14" i="53"/>
  <c r="S14" i="53"/>
  <c r="N14" i="53"/>
  <c r="J14" i="53"/>
  <c r="I14" i="53"/>
  <c r="D14" i="53"/>
  <c r="T13" i="53"/>
  <c r="S13" i="53"/>
  <c r="N13" i="53"/>
  <c r="J13" i="53"/>
  <c r="I13" i="53"/>
  <c r="D13" i="53"/>
  <c r="G28" i="53" s="1"/>
  <c r="G31" i="53" s="1"/>
  <c r="N8" i="53"/>
  <c r="D8" i="53"/>
  <c r="T4" i="53"/>
  <c r="B4" i="53"/>
  <c r="Q56" i="52"/>
  <c r="G56" i="52"/>
  <c r="T54" i="52"/>
  <c r="S54" i="52"/>
  <c r="N54" i="52"/>
  <c r="J54" i="52"/>
  <c r="I54" i="52"/>
  <c r="D54" i="52"/>
  <c r="T53" i="52"/>
  <c r="S53" i="52"/>
  <c r="N53" i="52"/>
  <c r="J53" i="52"/>
  <c r="I53" i="52"/>
  <c r="D53" i="52"/>
  <c r="T52" i="52"/>
  <c r="S52" i="52"/>
  <c r="N52" i="52"/>
  <c r="J52" i="52"/>
  <c r="I52" i="52"/>
  <c r="D52" i="52"/>
  <c r="T51" i="52"/>
  <c r="S51" i="52"/>
  <c r="N51" i="52"/>
  <c r="J51" i="52"/>
  <c r="I51" i="52"/>
  <c r="D51" i="52"/>
  <c r="T50" i="52"/>
  <c r="S50" i="52"/>
  <c r="N50" i="52"/>
  <c r="J50" i="52"/>
  <c r="I50" i="52"/>
  <c r="D50" i="52"/>
  <c r="T49" i="52"/>
  <c r="S49" i="52"/>
  <c r="N49" i="52"/>
  <c r="J49" i="52"/>
  <c r="I49" i="52"/>
  <c r="D49" i="52"/>
  <c r="T48" i="52"/>
  <c r="S48" i="52"/>
  <c r="N48" i="52"/>
  <c r="J48" i="52"/>
  <c r="I48" i="52"/>
  <c r="D48" i="52"/>
  <c r="T47" i="52"/>
  <c r="S47" i="52"/>
  <c r="N47" i="52"/>
  <c r="J47" i="52"/>
  <c r="I47" i="52"/>
  <c r="D47" i="52"/>
  <c r="T46" i="52"/>
  <c r="S46" i="52"/>
  <c r="N46" i="52"/>
  <c r="J46" i="52"/>
  <c r="I46" i="52"/>
  <c r="D46" i="52"/>
  <c r="T45" i="52"/>
  <c r="S45" i="52"/>
  <c r="N45" i="52"/>
  <c r="J45" i="52"/>
  <c r="I45" i="52"/>
  <c r="D45" i="52"/>
  <c r="T44" i="52"/>
  <c r="S44" i="52"/>
  <c r="N44" i="52"/>
  <c r="J44" i="52"/>
  <c r="I44" i="52"/>
  <c r="D44" i="52"/>
  <c r="T43" i="52"/>
  <c r="S43" i="52"/>
  <c r="N43" i="52"/>
  <c r="J43" i="52"/>
  <c r="I43" i="52"/>
  <c r="D43" i="52"/>
  <c r="T42" i="52"/>
  <c r="S42" i="52"/>
  <c r="N42" i="52"/>
  <c r="J42" i="52"/>
  <c r="I42" i="52"/>
  <c r="D42" i="52"/>
  <c r="T41" i="52"/>
  <c r="S41" i="52"/>
  <c r="N41" i="52"/>
  <c r="J41" i="52"/>
  <c r="I41" i="52"/>
  <c r="D41" i="52"/>
  <c r="T40" i="52"/>
  <c r="S40" i="52"/>
  <c r="N40" i="52"/>
  <c r="J40" i="52"/>
  <c r="I40" i="52"/>
  <c r="D40" i="52"/>
  <c r="N35" i="52"/>
  <c r="D35" i="52"/>
  <c r="Q29" i="52"/>
  <c r="G29" i="52"/>
  <c r="T27" i="52"/>
  <c r="S27" i="52"/>
  <c r="N27" i="52"/>
  <c r="J27" i="52"/>
  <c r="I27" i="52"/>
  <c r="D27" i="52"/>
  <c r="T26" i="52"/>
  <c r="S26" i="52"/>
  <c r="N26" i="52"/>
  <c r="J26" i="52"/>
  <c r="I26" i="52"/>
  <c r="D26" i="52"/>
  <c r="T25" i="52"/>
  <c r="S25" i="52"/>
  <c r="N25" i="52"/>
  <c r="J25" i="52"/>
  <c r="I25" i="52"/>
  <c r="D25" i="52"/>
  <c r="T24" i="52"/>
  <c r="S24" i="52"/>
  <c r="N24" i="52"/>
  <c r="J24" i="52"/>
  <c r="I24" i="52"/>
  <c r="D24" i="52"/>
  <c r="T23" i="52"/>
  <c r="S23" i="52"/>
  <c r="N23" i="52"/>
  <c r="J23" i="52"/>
  <c r="I23" i="52"/>
  <c r="D23" i="52"/>
  <c r="T22" i="52"/>
  <c r="S22" i="52"/>
  <c r="N22" i="52"/>
  <c r="J22" i="52"/>
  <c r="I22" i="52"/>
  <c r="D22" i="52"/>
  <c r="T21" i="52"/>
  <c r="S21" i="52"/>
  <c r="N21" i="52"/>
  <c r="J21" i="52"/>
  <c r="I21" i="52"/>
  <c r="D21" i="52"/>
  <c r="T20" i="52"/>
  <c r="S20" i="52"/>
  <c r="N20" i="52"/>
  <c r="J20" i="52"/>
  <c r="I20" i="52"/>
  <c r="D20" i="52"/>
  <c r="T19" i="52"/>
  <c r="S19" i="52"/>
  <c r="N19" i="52"/>
  <c r="J19" i="52"/>
  <c r="I19" i="52"/>
  <c r="D19" i="52"/>
  <c r="T18" i="52"/>
  <c r="S18" i="52"/>
  <c r="N18" i="52"/>
  <c r="J18" i="52"/>
  <c r="I18" i="52"/>
  <c r="D18" i="52"/>
  <c r="T17" i="52"/>
  <c r="S17" i="52"/>
  <c r="N17" i="52"/>
  <c r="J17" i="52"/>
  <c r="I17" i="52"/>
  <c r="D17" i="52"/>
  <c r="T16" i="52"/>
  <c r="S16" i="52"/>
  <c r="N16" i="52"/>
  <c r="J16" i="52"/>
  <c r="I16" i="52"/>
  <c r="D16" i="52"/>
  <c r="T15" i="52"/>
  <c r="S15" i="52"/>
  <c r="N15" i="52"/>
  <c r="J15" i="52"/>
  <c r="I15" i="52"/>
  <c r="D15" i="52"/>
  <c r="T14" i="52"/>
  <c r="S14" i="52"/>
  <c r="Q28" i="52" s="1"/>
  <c r="Q31" i="52" s="1"/>
  <c r="N14" i="52"/>
  <c r="J14" i="52"/>
  <c r="I14" i="52"/>
  <c r="D14" i="52"/>
  <c r="G28" i="52" s="1"/>
  <c r="G31" i="52" s="1"/>
  <c r="T13" i="52"/>
  <c r="S13" i="52"/>
  <c r="N13" i="52"/>
  <c r="J13" i="52"/>
  <c r="I13" i="52"/>
  <c r="D13" i="52"/>
  <c r="N8" i="52"/>
  <c r="D8" i="52"/>
  <c r="T4" i="52"/>
  <c r="B4" i="52"/>
  <c r="Q56" i="47"/>
  <c r="G56" i="47"/>
  <c r="T54" i="47"/>
  <c r="S54" i="47"/>
  <c r="N54" i="47"/>
  <c r="J54" i="47"/>
  <c r="I54" i="47"/>
  <c r="D54" i="47"/>
  <c r="T53" i="47"/>
  <c r="S53" i="47"/>
  <c r="N53" i="47"/>
  <c r="J53" i="47"/>
  <c r="I53" i="47"/>
  <c r="D53" i="47"/>
  <c r="T52" i="47"/>
  <c r="S52" i="47"/>
  <c r="N52" i="47"/>
  <c r="J52" i="47"/>
  <c r="I52" i="47"/>
  <c r="D52" i="47"/>
  <c r="T51" i="47"/>
  <c r="S51" i="47"/>
  <c r="N51" i="47"/>
  <c r="J51" i="47"/>
  <c r="I51" i="47"/>
  <c r="D51" i="47"/>
  <c r="T50" i="47"/>
  <c r="S50" i="47"/>
  <c r="N50" i="47"/>
  <c r="J50" i="47"/>
  <c r="I50" i="47"/>
  <c r="D50" i="47"/>
  <c r="T49" i="47"/>
  <c r="S49" i="47"/>
  <c r="N49" i="47"/>
  <c r="J49" i="47"/>
  <c r="I49" i="47"/>
  <c r="D49" i="47"/>
  <c r="T48" i="47"/>
  <c r="S48" i="47"/>
  <c r="N48" i="47"/>
  <c r="J48" i="47"/>
  <c r="I48" i="47"/>
  <c r="D48" i="47"/>
  <c r="T47" i="47"/>
  <c r="S47" i="47"/>
  <c r="N47" i="47"/>
  <c r="J47" i="47"/>
  <c r="I47" i="47"/>
  <c r="D47" i="47"/>
  <c r="T46" i="47"/>
  <c r="S46" i="47"/>
  <c r="N46" i="47"/>
  <c r="J46" i="47"/>
  <c r="I46" i="47"/>
  <c r="D46" i="47"/>
  <c r="T45" i="47"/>
  <c r="S45" i="47"/>
  <c r="N45" i="47"/>
  <c r="J45" i="47"/>
  <c r="I45" i="47"/>
  <c r="D45" i="47"/>
  <c r="T44" i="47"/>
  <c r="S44" i="47"/>
  <c r="N44" i="47"/>
  <c r="J44" i="47"/>
  <c r="I44" i="47"/>
  <c r="D44" i="47"/>
  <c r="T43" i="47"/>
  <c r="S43" i="47"/>
  <c r="N43" i="47"/>
  <c r="J43" i="47"/>
  <c r="I43" i="47"/>
  <c r="D43" i="47"/>
  <c r="T42" i="47"/>
  <c r="S42" i="47"/>
  <c r="N42" i="47"/>
  <c r="J42" i="47"/>
  <c r="I42" i="47"/>
  <c r="D42" i="47"/>
  <c r="T41" i="47"/>
  <c r="S41" i="47"/>
  <c r="Q55" i="47" s="1"/>
  <c r="Q58" i="47" s="1"/>
  <c r="N41" i="47"/>
  <c r="J41" i="47"/>
  <c r="I41" i="47"/>
  <c r="D41" i="47"/>
  <c r="G55" i="47" s="1"/>
  <c r="G58" i="47" s="1"/>
  <c r="T40" i="47"/>
  <c r="S40" i="47"/>
  <c r="N40" i="47"/>
  <c r="J40" i="47"/>
  <c r="I40" i="47"/>
  <c r="D40" i="47"/>
  <c r="N35" i="47"/>
  <c r="D35" i="47"/>
  <c r="Q29" i="47"/>
  <c r="G29" i="47"/>
  <c r="T27" i="47"/>
  <c r="S27" i="47"/>
  <c r="N27" i="47"/>
  <c r="J27" i="47"/>
  <c r="I27" i="47"/>
  <c r="D27" i="47"/>
  <c r="T26" i="47"/>
  <c r="S26" i="47"/>
  <c r="N26" i="47"/>
  <c r="J26" i="47"/>
  <c r="I26" i="47"/>
  <c r="D26" i="47"/>
  <c r="T25" i="47"/>
  <c r="S25" i="47"/>
  <c r="N25" i="47"/>
  <c r="J25" i="47"/>
  <c r="I25" i="47"/>
  <c r="D25" i="47"/>
  <c r="T24" i="47"/>
  <c r="S24" i="47"/>
  <c r="N24" i="47"/>
  <c r="J24" i="47"/>
  <c r="I24" i="47"/>
  <c r="D24" i="47"/>
  <c r="T23" i="47"/>
  <c r="S23" i="47"/>
  <c r="N23" i="47"/>
  <c r="J23" i="47"/>
  <c r="I23" i="47"/>
  <c r="D23" i="47"/>
  <c r="T22" i="47"/>
  <c r="S22" i="47"/>
  <c r="N22" i="47"/>
  <c r="J22" i="47"/>
  <c r="I22" i="47"/>
  <c r="D22" i="47"/>
  <c r="T21" i="47"/>
  <c r="S21" i="47"/>
  <c r="N21" i="47"/>
  <c r="J21" i="47"/>
  <c r="I21" i="47"/>
  <c r="D21" i="47"/>
  <c r="T20" i="47"/>
  <c r="S20" i="47"/>
  <c r="N20" i="47"/>
  <c r="J20" i="47"/>
  <c r="I20" i="47"/>
  <c r="D20" i="47"/>
  <c r="T19" i="47"/>
  <c r="S19" i="47"/>
  <c r="N19" i="47"/>
  <c r="J19" i="47"/>
  <c r="I19" i="47"/>
  <c r="D19" i="47"/>
  <c r="T18" i="47"/>
  <c r="S18" i="47"/>
  <c r="N18" i="47"/>
  <c r="J18" i="47"/>
  <c r="I18" i="47"/>
  <c r="D18" i="47"/>
  <c r="T17" i="47"/>
  <c r="S17" i="47"/>
  <c r="N17" i="47"/>
  <c r="J17" i="47"/>
  <c r="I17" i="47"/>
  <c r="D17" i="47"/>
  <c r="T16" i="47"/>
  <c r="S16" i="47"/>
  <c r="N16" i="47"/>
  <c r="J16" i="47"/>
  <c r="I16" i="47"/>
  <c r="D16" i="47"/>
  <c r="T15" i="47"/>
  <c r="S15" i="47"/>
  <c r="N15" i="47"/>
  <c r="J15" i="47"/>
  <c r="I15" i="47"/>
  <c r="D15" i="47"/>
  <c r="T14" i="47"/>
  <c r="S14" i="47"/>
  <c r="N14" i="47"/>
  <c r="J14" i="47"/>
  <c r="I14" i="47"/>
  <c r="D14" i="47"/>
  <c r="T13" i="47"/>
  <c r="S13" i="47"/>
  <c r="Q28" i="47" s="1"/>
  <c r="Q31" i="47" s="1"/>
  <c r="N13" i="47"/>
  <c r="J13" i="47"/>
  <c r="I13" i="47"/>
  <c r="D13" i="47"/>
  <c r="N8" i="47"/>
  <c r="D8" i="47"/>
  <c r="T4" i="47"/>
  <c r="B4" i="47"/>
  <c r="Q56" i="129"/>
  <c r="G56" i="129"/>
  <c r="T54" i="129"/>
  <c r="S54" i="129"/>
  <c r="N54" i="129"/>
  <c r="J54" i="129"/>
  <c r="I54" i="129"/>
  <c r="D54" i="129"/>
  <c r="T53" i="129"/>
  <c r="S53" i="129"/>
  <c r="N53" i="129"/>
  <c r="J53" i="129"/>
  <c r="I53" i="129"/>
  <c r="D53" i="129"/>
  <c r="T52" i="129"/>
  <c r="S52" i="129"/>
  <c r="N52" i="129"/>
  <c r="J52" i="129"/>
  <c r="I52" i="129"/>
  <c r="D52" i="129"/>
  <c r="T51" i="129"/>
  <c r="S51" i="129"/>
  <c r="N51" i="129"/>
  <c r="J51" i="129"/>
  <c r="I51" i="129"/>
  <c r="D51" i="129"/>
  <c r="T50" i="129"/>
  <c r="S50" i="129"/>
  <c r="N50" i="129"/>
  <c r="J50" i="129"/>
  <c r="I50" i="129"/>
  <c r="D50" i="129"/>
  <c r="T49" i="129"/>
  <c r="S49" i="129"/>
  <c r="N49" i="129"/>
  <c r="J49" i="129"/>
  <c r="I49" i="129"/>
  <c r="D49" i="129"/>
  <c r="T48" i="129"/>
  <c r="S48" i="129"/>
  <c r="N48" i="129"/>
  <c r="J48" i="129"/>
  <c r="I48" i="129"/>
  <c r="D48" i="129"/>
  <c r="T47" i="129"/>
  <c r="S47" i="129"/>
  <c r="N47" i="129"/>
  <c r="J47" i="129"/>
  <c r="I47" i="129"/>
  <c r="D47" i="129"/>
  <c r="T46" i="129"/>
  <c r="S46" i="129"/>
  <c r="N46" i="129"/>
  <c r="J46" i="129"/>
  <c r="I46" i="129"/>
  <c r="D46" i="129"/>
  <c r="T45" i="129"/>
  <c r="S45" i="129"/>
  <c r="N45" i="129"/>
  <c r="J45" i="129"/>
  <c r="I45" i="129"/>
  <c r="D45" i="129"/>
  <c r="T44" i="129"/>
  <c r="S44" i="129"/>
  <c r="N44" i="129"/>
  <c r="J44" i="129"/>
  <c r="I44" i="129"/>
  <c r="D44" i="129"/>
  <c r="T43" i="129"/>
  <c r="S43" i="129"/>
  <c r="N43" i="129"/>
  <c r="J43" i="129"/>
  <c r="I43" i="129"/>
  <c r="D43" i="129"/>
  <c r="T42" i="129"/>
  <c r="S42" i="129"/>
  <c r="N42" i="129"/>
  <c r="J42" i="129"/>
  <c r="I42" i="129"/>
  <c r="D42" i="129"/>
  <c r="T41" i="129"/>
  <c r="S41" i="129"/>
  <c r="N41" i="129"/>
  <c r="J41" i="129"/>
  <c r="I41" i="129"/>
  <c r="D41" i="129"/>
  <c r="T40" i="129"/>
  <c r="S40" i="129"/>
  <c r="N40" i="129"/>
  <c r="J40" i="129"/>
  <c r="I40" i="129"/>
  <c r="D40" i="129"/>
  <c r="N35" i="129"/>
  <c r="D35" i="129"/>
  <c r="Q29" i="129"/>
  <c r="G29" i="129"/>
  <c r="T27" i="129"/>
  <c r="S27" i="129"/>
  <c r="N27" i="129"/>
  <c r="J27" i="129"/>
  <c r="I27" i="129"/>
  <c r="D27" i="129"/>
  <c r="T26" i="129"/>
  <c r="S26" i="129"/>
  <c r="N26" i="129"/>
  <c r="J26" i="129"/>
  <c r="I26" i="129"/>
  <c r="D26" i="129"/>
  <c r="T25" i="129"/>
  <c r="S25" i="129"/>
  <c r="N25" i="129"/>
  <c r="J25" i="129"/>
  <c r="I25" i="129"/>
  <c r="D25" i="129"/>
  <c r="T24" i="129"/>
  <c r="S24" i="129"/>
  <c r="N24" i="129"/>
  <c r="J24" i="129"/>
  <c r="I24" i="129"/>
  <c r="D24" i="129"/>
  <c r="T23" i="129"/>
  <c r="S23" i="129"/>
  <c r="N23" i="129"/>
  <c r="J23" i="129"/>
  <c r="I23" i="129"/>
  <c r="D23" i="129"/>
  <c r="T22" i="129"/>
  <c r="S22" i="129"/>
  <c r="N22" i="129"/>
  <c r="J22" i="129"/>
  <c r="I22" i="129"/>
  <c r="D22" i="129"/>
  <c r="T21" i="129"/>
  <c r="S21" i="129"/>
  <c r="N21" i="129"/>
  <c r="J21" i="129"/>
  <c r="I21" i="129"/>
  <c r="D21" i="129"/>
  <c r="T20" i="129"/>
  <c r="S20" i="129"/>
  <c r="N20" i="129"/>
  <c r="J20" i="129"/>
  <c r="I20" i="129"/>
  <c r="D20" i="129"/>
  <c r="T19" i="129"/>
  <c r="S19" i="129"/>
  <c r="N19" i="129"/>
  <c r="J19" i="129"/>
  <c r="I19" i="129"/>
  <c r="D19" i="129"/>
  <c r="T18" i="129"/>
  <c r="S18" i="129"/>
  <c r="N18" i="129"/>
  <c r="J18" i="129"/>
  <c r="I18" i="129"/>
  <c r="D18" i="129"/>
  <c r="T17" i="129"/>
  <c r="S17" i="129"/>
  <c r="N17" i="129"/>
  <c r="J17" i="129"/>
  <c r="I17" i="129"/>
  <c r="D17" i="129"/>
  <c r="T16" i="129"/>
  <c r="S16" i="129"/>
  <c r="N16" i="129"/>
  <c r="J16" i="129"/>
  <c r="I16" i="129"/>
  <c r="D16" i="129"/>
  <c r="T15" i="129"/>
  <c r="S15" i="129"/>
  <c r="N15" i="129"/>
  <c r="J15" i="129"/>
  <c r="I15" i="129"/>
  <c r="D15" i="129"/>
  <c r="T14" i="129"/>
  <c r="S14" i="129"/>
  <c r="N14" i="129"/>
  <c r="J14" i="129"/>
  <c r="I14" i="129"/>
  <c r="D14" i="129"/>
  <c r="G28" i="129" s="1"/>
  <c r="T13" i="129"/>
  <c r="S13" i="129"/>
  <c r="N13" i="129"/>
  <c r="J13" i="129"/>
  <c r="I13" i="129"/>
  <c r="D13" i="129"/>
  <c r="N8" i="129"/>
  <c r="D8" i="129"/>
  <c r="T4" i="129"/>
  <c r="B4" i="129"/>
  <c r="Q56" i="137"/>
  <c r="G56" i="137"/>
  <c r="T54" i="137"/>
  <c r="S54" i="137"/>
  <c r="N54" i="137"/>
  <c r="J54" i="137"/>
  <c r="I54" i="137"/>
  <c r="D54" i="137"/>
  <c r="T53" i="137"/>
  <c r="S53" i="137"/>
  <c r="N53" i="137"/>
  <c r="J53" i="137"/>
  <c r="I53" i="137"/>
  <c r="D53" i="137"/>
  <c r="T52" i="137"/>
  <c r="S52" i="137"/>
  <c r="N52" i="137"/>
  <c r="J52" i="137"/>
  <c r="I52" i="137"/>
  <c r="D52" i="137"/>
  <c r="T51" i="137"/>
  <c r="S51" i="137"/>
  <c r="N51" i="137"/>
  <c r="J51" i="137"/>
  <c r="I51" i="137"/>
  <c r="D51" i="137"/>
  <c r="T50" i="137"/>
  <c r="S50" i="137"/>
  <c r="N50" i="137"/>
  <c r="J50" i="137"/>
  <c r="I50" i="137"/>
  <c r="D50" i="137"/>
  <c r="T49" i="137"/>
  <c r="S49" i="137"/>
  <c r="N49" i="137"/>
  <c r="J49" i="137"/>
  <c r="I49" i="137"/>
  <c r="D49" i="137"/>
  <c r="T48" i="137"/>
  <c r="S48" i="137"/>
  <c r="N48" i="137"/>
  <c r="J48" i="137"/>
  <c r="I48" i="137"/>
  <c r="D48" i="137"/>
  <c r="T47" i="137"/>
  <c r="S47" i="137"/>
  <c r="N47" i="137"/>
  <c r="J47" i="137"/>
  <c r="I47" i="137"/>
  <c r="D47" i="137"/>
  <c r="T46" i="137"/>
  <c r="S46" i="137"/>
  <c r="N46" i="137"/>
  <c r="J46" i="137"/>
  <c r="I46" i="137"/>
  <c r="D46" i="137"/>
  <c r="T45" i="137"/>
  <c r="S45" i="137"/>
  <c r="N45" i="137"/>
  <c r="J45" i="137"/>
  <c r="I45" i="137"/>
  <c r="D45" i="137"/>
  <c r="T44" i="137"/>
  <c r="S44" i="137"/>
  <c r="N44" i="137"/>
  <c r="J44" i="137"/>
  <c r="I44" i="137"/>
  <c r="D44" i="137"/>
  <c r="T43" i="137"/>
  <c r="S43" i="137"/>
  <c r="N43" i="137"/>
  <c r="J43" i="137"/>
  <c r="I43" i="137"/>
  <c r="D43" i="137"/>
  <c r="T42" i="137"/>
  <c r="S42" i="137"/>
  <c r="N42" i="137"/>
  <c r="J42" i="137"/>
  <c r="I42" i="137"/>
  <c r="D42" i="137"/>
  <c r="T41" i="137"/>
  <c r="S41" i="137"/>
  <c r="N41" i="137"/>
  <c r="J41" i="137"/>
  <c r="I41" i="137"/>
  <c r="D41" i="137"/>
  <c r="G55" i="137" s="1"/>
  <c r="G58" i="137" s="1"/>
  <c r="I58" i="137" s="1"/>
  <c r="T40" i="137"/>
  <c r="S40" i="137"/>
  <c r="N40" i="137"/>
  <c r="J40" i="137"/>
  <c r="I40" i="137"/>
  <c r="D40" i="137"/>
  <c r="N35" i="137"/>
  <c r="D35" i="137"/>
  <c r="Q29" i="137"/>
  <c r="G29" i="137"/>
  <c r="T27" i="137"/>
  <c r="S27" i="137"/>
  <c r="N27" i="137"/>
  <c r="J27" i="137"/>
  <c r="I27" i="137"/>
  <c r="D27" i="137"/>
  <c r="T26" i="137"/>
  <c r="S26" i="137"/>
  <c r="N26" i="137"/>
  <c r="J26" i="137"/>
  <c r="I26" i="137"/>
  <c r="D26" i="137"/>
  <c r="T25" i="137"/>
  <c r="S25" i="137"/>
  <c r="N25" i="137"/>
  <c r="J25" i="137"/>
  <c r="I25" i="137"/>
  <c r="D25" i="137"/>
  <c r="T24" i="137"/>
  <c r="S24" i="137"/>
  <c r="N24" i="137"/>
  <c r="J24" i="137"/>
  <c r="I24" i="137"/>
  <c r="D24" i="137"/>
  <c r="T23" i="137"/>
  <c r="S23" i="137"/>
  <c r="N23" i="137"/>
  <c r="J23" i="137"/>
  <c r="I23" i="137"/>
  <c r="D23" i="137"/>
  <c r="T22" i="137"/>
  <c r="S22" i="137"/>
  <c r="N22" i="137"/>
  <c r="J22" i="137"/>
  <c r="I22" i="137"/>
  <c r="D22" i="137"/>
  <c r="T21" i="137"/>
  <c r="S21" i="137"/>
  <c r="N21" i="137"/>
  <c r="J21" i="137"/>
  <c r="I21" i="137"/>
  <c r="D21" i="137"/>
  <c r="T20" i="137"/>
  <c r="S20" i="137"/>
  <c r="N20" i="137"/>
  <c r="J20" i="137"/>
  <c r="I20" i="137"/>
  <c r="D20" i="137"/>
  <c r="T19" i="137"/>
  <c r="S19" i="137"/>
  <c r="N19" i="137"/>
  <c r="J19" i="137"/>
  <c r="I19" i="137"/>
  <c r="D19" i="137"/>
  <c r="T18" i="137"/>
  <c r="S18" i="137"/>
  <c r="N18" i="137"/>
  <c r="J18" i="137"/>
  <c r="I18" i="137"/>
  <c r="D18" i="137"/>
  <c r="T17" i="137"/>
  <c r="S17" i="137"/>
  <c r="N17" i="137"/>
  <c r="J17" i="137"/>
  <c r="I17" i="137"/>
  <c r="D17" i="137"/>
  <c r="T16" i="137"/>
  <c r="S16" i="137"/>
  <c r="N16" i="137"/>
  <c r="J16" i="137"/>
  <c r="I16" i="137"/>
  <c r="D16" i="137"/>
  <c r="T15" i="137"/>
  <c r="S15" i="137"/>
  <c r="N15" i="137"/>
  <c r="J15" i="137"/>
  <c r="I15" i="137"/>
  <c r="D15" i="137"/>
  <c r="T14" i="137"/>
  <c r="S14" i="137"/>
  <c r="N14" i="137"/>
  <c r="J14" i="137"/>
  <c r="I14" i="137"/>
  <c r="D14" i="137"/>
  <c r="T13" i="137"/>
  <c r="S13" i="137"/>
  <c r="Q28" i="137" s="1"/>
  <c r="Q31" i="137" s="1"/>
  <c r="S31" i="137" s="1"/>
  <c r="N13" i="137"/>
  <c r="J13" i="137"/>
  <c r="I13" i="137"/>
  <c r="D13" i="137"/>
  <c r="N8" i="137"/>
  <c r="D8" i="137"/>
  <c r="T4" i="137"/>
  <c r="B4" i="137"/>
  <c r="Q56" i="136"/>
  <c r="G56" i="136"/>
  <c r="T54" i="136"/>
  <c r="S54" i="136"/>
  <c r="N54" i="136"/>
  <c r="J54" i="136"/>
  <c r="I54" i="136"/>
  <c r="D54" i="136"/>
  <c r="T53" i="136"/>
  <c r="S53" i="136"/>
  <c r="N53" i="136"/>
  <c r="J53" i="136"/>
  <c r="I53" i="136"/>
  <c r="D53" i="136"/>
  <c r="T52" i="136"/>
  <c r="S52" i="136"/>
  <c r="N52" i="136"/>
  <c r="J52" i="136"/>
  <c r="I52" i="136"/>
  <c r="D52" i="136"/>
  <c r="T51" i="136"/>
  <c r="S51" i="136"/>
  <c r="N51" i="136"/>
  <c r="J51" i="136"/>
  <c r="I51" i="136"/>
  <c r="D51" i="136"/>
  <c r="T50" i="136"/>
  <c r="S50" i="136"/>
  <c r="N50" i="136"/>
  <c r="J50" i="136"/>
  <c r="I50" i="136"/>
  <c r="D50" i="136"/>
  <c r="T49" i="136"/>
  <c r="S49" i="136"/>
  <c r="N49" i="136"/>
  <c r="J49" i="136"/>
  <c r="I49" i="136"/>
  <c r="D49" i="136"/>
  <c r="T48" i="136"/>
  <c r="S48" i="136"/>
  <c r="N48" i="136"/>
  <c r="J48" i="136"/>
  <c r="I48" i="136"/>
  <c r="D48" i="136"/>
  <c r="T47" i="136"/>
  <c r="S47" i="136"/>
  <c r="N47" i="136"/>
  <c r="J47" i="136"/>
  <c r="I47" i="136"/>
  <c r="D47" i="136"/>
  <c r="T46" i="136"/>
  <c r="S46" i="136"/>
  <c r="N46" i="136"/>
  <c r="J46" i="136"/>
  <c r="I46" i="136"/>
  <c r="D46" i="136"/>
  <c r="T45" i="136"/>
  <c r="S45" i="136"/>
  <c r="N45" i="136"/>
  <c r="J45" i="136"/>
  <c r="I45" i="136"/>
  <c r="D45" i="136"/>
  <c r="T44" i="136"/>
  <c r="S44" i="136"/>
  <c r="N44" i="136"/>
  <c r="J44" i="136"/>
  <c r="I44" i="136"/>
  <c r="D44" i="136"/>
  <c r="T43" i="136"/>
  <c r="S43" i="136"/>
  <c r="N43" i="136"/>
  <c r="J43" i="136"/>
  <c r="I43" i="136"/>
  <c r="D43" i="136"/>
  <c r="T42" i="136"/>
  <c r="S42" i="136"/>
  <c r="N42" i="136"/>
  <c r="J42" i="136"/>
  <c r="I42" i="136"/>
  <c r="D42" i="136"/>
  <c r="T41" i="136"/>
  <c r="S41" i="136"/>
  <c r="N41" i="136"/>
  <c r="J41" i="136"/>
  <c r="I41" i="136"/>
  <c r="D41" i="136"/>
  <c r="T40" i="136"/>
  <c r="S40" i="136"/>
  <c r="Q55" i="136" s="1"/>
  <c r="Q58" i="136" s="1"/>
  <c r="S58" i="136" s="1"/>
  <c r="N40" i="136"/>
  <c r="J40" i="136"/>
  <c r="I40" i="136"/>
  <c r="D40" i="136"/>
  <c r="N35" i="136"/>
  <c r="D35" i="136"/>
  <c r="Q29" i="136"/>
  <c r="G29" i="136"/>
  <c r="T27" i="136"/>
  <c r="S27" i="136"/>
  <c r="N27" i="136"/>
  <c r="J27" i="136"/>
  <c r="I27" i="136"/>
  <c r="D27" i="136"/>
  <c r="T26" i="136"/>
  <c r="S26" i="136"/>
  <c r="N26" i="136"/>
  <c r="J26" i="136"/>
  <c r="I26" i="136"/>
  <c r="D26" i="136"/>
  <c r="T25" i="136"/>
  <c r="S25" i="136"/>
  <c r="N25" i="136"/>
  <c r="J25" i="136"/>
  <c r="I25" i="136"/>
  <c r="D25" i="136"/>
  <c r="T24" i="136"/>
  <c r="S24" i="136"/>
  <c r="N24" i="136"/>
  <c r="J24" i="136"/>
  <c r="I24" i="136"/>
  <c r="D24" i="136"/>
  <c r="T23" i="136"/>
  <c r="S23" i="136"/>
  <c r="N23" i="136"/>
  <c r="J23" i="136"/>
  <c r="I23" i="136"/>
  <c r="D23" i="136"/>
  <c r="T22" i="136"/>
  <c r="S22" i="136"/>
  <c r="N22" i="136"/>
  <c r="J22" i="136"/>
  <c r="I22" i="136"/>
  <c r="D22" i="136"/>
  <c r="T21" i="136"/>
  <c r="S21" i="136"/>
  <c r="N21" i="136"/>
  <c r="J21" i="136"/>
  <c r="I21" i="136"/>
  <c r="D21" i="136"/>
  <c r="T20" i="136"/>
  <c r="S20" i="136"/>
  <c r="N20" i="136"/>
  <c r="J20" i="136"/>
  <c r="I20" i="136"/>
  <c r="D20" i="136"/>
  <c r="T19" i="136"/>
  <c r="S19" i="136"/>
  <c r="N19" i="136"/>
  <c r="J19" i="136"/>
  <c r="I19" i="136"/>
  <c r="D19" i="136"/>
  <c r="T18" i="136"/>
  <c r="S18" i="136"/>
  <c r="N18" i="136"/>
  <c r="J18" i="136"/>
  <c r="I18" i="136"/>
  <c r="D18" i="136"/>
  <c r="T17" i="136"/>
  <c r="S17" i="136"/>
  <c r="N17" i="136"/>
  <c r="J17" i="136"/>
  <c r="I17" i="136"/>
  <c r="D17" i="136"/>
  <c r="T16" i="136"/>
  <c r="S16" i="136"/>
  <c r="N16" i="136"/>
  <c r="J16" i="136"/>
  <c r="I16" i="136"/>
  <c r="D16" i="136"/>
  <c r="T15" i="136"/>
  <c r="S15" i="136"/>
  <c r="N15" i="136"/>
  <c r="J15" i="136"/>
  <c r="I15" i="136"/>
  <c r="D15" i="136"/>
  <c r="T14" i="136"/>
  <c r="S14" i="136"/>
  <c r="N14" i="136"/>
  <c r="J14" i="136"/>
  <c r="I14" i="136"/>
  <c r="D14" i="136"/>
  <c r="T13" i="136"/>
  <c r="S13" i="136"/>
  <c r="N13" i="136"/>
  <c r="J13" i="136"/>
  <c r="I13" i="136"/>
  <c r="D13" i="136"/>
  <c r="N8" i="136"/>
  <c r="D8" i="136"/>
  <c r="T4" i="136"/>
  <c r="B4" i="136"/>
  <c r="Q56" i="135"/>
  <c r="G56" i="135"/>
  <c r="T54" i="135"/>
  <c r="S54" i="135"/>
  <c r="N54" i="135"/>
  <c r="J54" i="135"/>
  <c r="I54" i="135"/>
  <c r="D54" i="135"/>
  <c r="T53" i="135"/>
  <c r="S53" i="135"/>
  <c r="N53" i="135"/>
  <c r="J53" i="135"/>
  <c r="I53" i="135"/>
  <c r="D53" i="135"/>
  <c r="T52" i="135"/>
  <c r="S52" i="135"/>
  <c r="N52" i="135"/>
  <c r="J52" i="135"/>
  <c r="I52" i="135"/>
  <c r="D52" i="135"/>
  <c r="T51" i="135"/>
  <c r="S51" i="135"/>
  <c r="N51" i="135"/>
  <c r="J51" i="135"/>
  <c r="I51" i="135"/>
  <c r="D51" i="135"/>
  <c r="T50" i="135"/>
  <c r="S50" i="135"/>
  <c r="N50" i="135"/>
  <c r="J50" i="135"/>
  <c r="I50" i="135"/>
  <c r="D50" i="135"/>
  <c r="T49" i="135"/>
  <c r="S49" i="135"/>
  <c r="N49" i="135"/>
  <c r="J49" i="135"/>
  <c r="I49" i="135"/>
  <c r="D49" i="135"/>
  <c r="T48" i="135"/>
  <c r="S48" i="135"/>
  <c r="N48" i="135"/>
  <c r="J48" i="135"/>
  <c r="I48" i="135"/>
  <c r="D48" i="135"/>
  <c r="T47" i="135"/>
  <c r="S47" i="135"/>
  <c r="N47" i="135"/>
  <c r="J47" i="135"/>
  <c r="I47" i="135"/>
  <c r="D47" i="135"/>
  <c r="T46" i="135"/>
  <c r="S46" i="135"/>
  <c r="N46" i="135"/>
  <c r="J46" i="135"/>
  <c r="I46" i="135"/>
  <c r="D46" i="135"/>
  <c r="T45" i="135"/>
  <c r="S45" i="135"/>
  <c r="N45" i="135"/>
  <c r="J45" i="135"/>
  <c r="I45" i="135"/>
  <c r="D45" i="135"/>
  <c r="T44" i="135"/>
  <c r="S44" i="135"/>
  <c r="N44" i="135"/>
  <c r="J44" i="135"/>
  <c r="I44" i="135"/>
  <c r="D44" i="135"/>
  <c r="T43" i="135"/>
  <c r="S43" i="135"/>
  <c r="N43" i="135"/>
  <c r="J43" i="135"/>
  <c r="I43" i="135"/>
  <c r="D43" i="135"/>
  <c r="T42" i="135"/>
  <c r="S42" i="135"/>
  <c r="N42" i="135"/>
  <c r="J42" i="135"/>
  <c r="I42" i="135"/>
  <c r="D42" i="135"/>
  <c r="T41" i="135"/>
  <c r="S41" i="135"/>
  <c r="Q55" i="135" s="1"/>
  <c r="Q58" i="135" s="1"/>
  <c r="S58" i="135" s="1"/>
  <c r="N41" i="135"/>
  <c r="J41" i="135"/>
  <c r="I41" i="135"/>
  <c r="D41" i="135"/>
  <c r="T40" i="135"/>
  <c r="S40" i="135"/>
  <c r="N40" i="135"/>
  <c r="J40" i="135"/>
  <c r="I40" i="135"/>
  <c r="D40" i="135"/>
  <c r="N35" i="135"/>
  <c r="D35" i="135"/>
  <c r="Q29" i="135"/>
  <c r="G29" i="135"/>
  <c r="T27" i="135"/>
  <c r="S27" i="135"/>
  <c r="N27" i="135"/>
  <c r="J27" i="135"/>
  <c r="I27" i="135"/>
  <c r="D27" i="135"/>
  <c r="T26" i="135"/>
  <c r="S26" i="135"/>
  <c r="N26" i="135"/>
  <c r="J26" i="135"/>
  <c r="I26" i="135"/>
  <c r="D26" i="135"/>
  <c r="T25" i="135"/>
  <c r="S25" i="135"/>
  <c r="N25" i="135"/>
  <c r="J25" i="135"/>
  <c r="I25" i="135"/>
  <c r="D25" i="135"/>
  <c r="T24" i="135"/>
  <c r="S24" i="135"/>
  <c r="N24" i="135"/>
  <c r="J24" i="135"/>
  <c r="I24" i="135"/>
  <c r="D24" i="135"/>
  <c r="T23" i="135"/>
  <c r="S23" i="135"/>
  <c r="N23" i="135"/>
  <c r="J23" i="135"/>
  <c r="I23" i="135"/>
  <c r="D23" i="135"/>
  <c r="T22" i="135"/>
  <c r="S22" i="135"/>
  <c r="N22" i="135"/>
  <c r="J22" i="135"/>
  <c r="I22" i="135"/>
  <c r="D22" i="135"/>
  <c r="T21" i="135"/>
  <c r="S21" i="135"/>
  <c r="N21" i="135"/>
  <c r="J21" i="135"/>
  <c r="I21" i="135"/>
  <c r="D21" i="135"/>
  <c r="T20" i="135"/>
  <c r="S20" i="135"/>
  <c r="N20" i="135"/>
  <c r="J20" i="135"/>
  <c r="I20" i="135"/>
  <c r="D20" i="135"/>
  <c r="T19" i="135"/>
  <c r="S19" i="135"/>
  <c r="N19" i="135"/>
  <c r="J19" i="135"/>
  <c r="I19" i="135"/>
  <c r="D19" i="135"/>
  <c r="T18" i="135"/>
  <c r="S18" i="135"/>
  <c r="N18" i="135"/>
  <c r="J18" i="135"/>
  <c r="I18" i="135"/>
  <c r="D18" i="135"/>
  <c r="T17" i="135"/>
  <c r="S17" i="135"/>
  <c r="N17" i="135"/>
  <c r="J17" i="135"/>
  <c r="I17" i="135"/>
  <c r="D17" i="135"/>
  <c r="T16" i="135"/>
  <c r="S16" i="135"/>
  <c r="N16" i="135"/>
  <c r="J16" i="135"/>
  <c r="I16" i="135"/>
  <c r="D16" i="135"/>
  <c r="T15" i="135"/>
  <c r="S15" i="135"/>
  <c r="N15" i="135"/>
  <c r="J15" i="135"/>
  <c r="I15" i="135"/>
  <c r="D15" i="135"/>
  <c r="T14" i="135"/>
  <c r="S14" i="135"/>
  <c r="N14" i="135"/>
  <c r="J14" i="135"/>
  <c r="I14" i="135"/>
  <c r="D14" i="135"/>
  <c r="T13" i="135"/>
  <c r="S13" i="135"/>
  <c r="N13" i="135"/>
  <c r="J13" i="135"/>
  <c r="I13" i="135"/>
  <c r="D13" i="135"/>
  <c r="G28" i="135" s="1"/>
  <c r="G31" i="135" s="1"/>
  <c r="I31" i="135" s="1"/>
  <c r="N8" i="135"/>
  <c r="D8" i="135"/>
  <c r="T4" i="135"/>
  <c r="B4" i="135"/>
  <c r="Q56" i="134"/>
  <c r="G56" i="134"/>
  <c r="T54" i="134"/>
  <c r="S54" i="134"/>
  <c r="N54" i="134"/>
  <c r="J54" i="134"/>
  <c r="I54" i="134"/>
  <c r="D54" i="134"/>
  <c r="T53" i="134"/>
  <c r="S53" i="134"/>
  <c r="N53" i="134"/>
  <c r="J53" i="134"/>
  <c r="I53" i="134"/>
  <c r="D53" i="134"/>
  <c r="T52" i="134"/>
  <c r="S52" i="134"/>
  <c r="N52" i="134"/>
  <c r="J52" i="134"/>
  <c r="I52" i="134"/>
  <c r="D52" i="134"/>
  <c r="T51" i="134"/>
  <c r="S51" i="134"/>
  <c r="N51" i="134"/>
  <c r="J51" i="134"/>
  <c r="I51" i="134"/>
  <c r="D51" i="134"/>
  <c r="T50" i="134"/>
  <c r="S50" i="134"/>
  <c r="N50" i="134"/>
  <c r="J50" i="134"/>
  <c r="I50" i="134"/>
  <c r="D50" i="134"/>
  <c r="T49" i="134"/>
  <c r="S49" i="134"/>
  <c r="N49" i="134"/>
  <c r="J49" i="134"/>
  <c r="I49" i="134"/>
  <c r="D49" i="134"/>
  <c r="T48" i="134"/>
  <c r="S48" i="134"/>
  <c r="N48" i="134"/>
  <c r="J48" i="134"/>
  <c r="I48" i="134"/>
  <c r="D48" i="134"/>
  <c r="T47" i="134"/>
  <c r="S47" i="134"/>
  <c r="N47" i="134"/>
  <c r="J47" i="134"/>
  <c r="I47" i="134"/>
  <c r="D47" i="134"/>
  <c r="T46" i="134"/>
  <c r="S46" i="134"/>
  <c r="N46" i="134"/>
  <c r="J46" i="134"/>
  <c r="I46" i="134"/>
  <c r="D46" i="134"/>
  <c r="T45" i="134"/>
  <c r="S45" i="134"/>
  <c r="N45" i="134"/>
  <c r="J45" i="134"/>
  <c r="I45" i="134"/>
  <c r="D45" i="134"/>
  <c r="T44" i="134"/>
  <c r="S44" i="134"/>
  <c r="N44" i="134"/>
  <c r="J44" i="134"/>
  <c r="I44" i="134"/>
  <c r="D44" i="134"/>
  <c r="T43" i="134"/>
  <c r="S43" i="134"/>
  <c r="N43" i="134"/>
  <c r="J43" i="134"/>
  <c r="I43" i="134"/>
  <c r="D43" i="134"/>
  <c r="T42" i="134"/>
  <c r="S42" i="134"/>
  <c r="N42" i="134"/>
  <c r="J42" i="134"/>
  <c r="I42" i="134"/>
  <c r="D42" i="134"/>
  <c r="T41" i="134"/>
  <c r="S41" i="134"/>
  <c r="N41" i="134"/>
  <c r="J41" i="134"/>
  <c r="I41" i="134"/>
  <c r="D41" i="134"/>
  <c r="T40" i="134"/>
  <c r="S40" i="134"/>
  <c r="N40" i="134"/>
  <c r="J40" i="134"/>
  <c r="I40" i="134"/>
  <c r="D40" i="134"/>
  <c r="N35" i="134"/>
  <c r="D35" i="134"/>
  <c r="Q29" i="134"/>
  <c r="G29" i="134"/>
  <c r="T27" i="134"/>
  <c r="S27" i="134"/>
  <c r="N27" i="134"/>
  <c r="J27" i="134"/>
  <c r="I27" i="134"/>
  <c r="D27" i="134"/>
  <c r="T26" i="134"/>
  <c r="S26" i="134"/>
  <c r="N26" i="134"/>
  <c r="J26" i="134"/>
  <c r="I26" i="134"/>
  <c r="D26" i="134"/>
  <c r="T25" i="134"/>
  <c r="S25" i="134"/>
  <c r="N25" i="134"/>
  <c r="J25" i="134"/>
  <c r="I25" i="134"/>
  <c r="D25" i="134"/>
  <c r="T24" i="134"/>
  <c r="S24" i="134"/>
  <c r="N24" i="134"/>
  <c r="J24" i="134"/>
  <c r="I24" i="134"/>
  <c r="D24" i="134"/>
  <c r="T23" i="134"/>
  <c r="S23" i="134"/>
  <c r="N23" i="134"/>
  <c r="J23" i="134"/>
  <c r="I23" i="134"/>
  <c r="D23" i="134"/>
  <c r="T22" i="134"/>
  <c r="S22" i="134"/>
  <c r="N22" i="134"/>
  <c r="J22" i="134"/>
  <c r="I22" i="134"/>
  <c r="D22" i="134"/>
  <c r="T21" i="134"/>
  <c r="S21" i="134"/>
  <c r="N21" i="134"/>
  <c r="J21" i="134"/>
  <c r="I21" i="134"/>
  <c r="D21" i="134"/>
  <c r="T20" i="134"/>
  <c r="S20" i="134"/>
  <c r="N20" i="134"/>
  <c r="J20" i="134"/>
  <c r="I20" i="134"/>
  <c r="D20" i="134"/>
  <c r="T19" i="134"/>
  <c r="S19" i="134"/>
  <c r="N19" i="134"/>
  <c r="J19" i="134"/>
  <c r="I19" i="134"/>
  <c r="D19" i="134"/>
  <c r="T18" i="134"/>
  <c r="S18" i="134"/>
  <c r="N18" i="134"/>
  <c r="J18" i="134"/>
  <c r="I18" i="134"/>
  <c r="D18" i="134"/>
  <c r="T17" i="134"/>
  <c r="S17" i="134"/>
  <c r="N17" i="134"/>
  <c r="J17" i="134"/>
  <c r="I17" i="134"/>
  <c r="D17" i="134"/>
  <c r="T16" i="134"/>
  <c r="S16" i="134"/>
  <c r="N16" i="134"/>
  <c r="J16" i="134"/>
  <c r="I16" i="134"/>
  <c r="D16" i="134"/>
  <c r="T15" i="134"/>
  <c r="S15" i="134"/>
  <c r="N15" i="134"/>
  <c r="J15" i="134"/>
  <c r="I15" i="134"/>
  <c r="D15" i="134"/>
  <c r="T14" i="134"/>
  <c r="S14" i="134"/>
  <c r="Q28" i="134" s="1"/>
  <c r="Q31" i="134" s="1"/>
  <c r="S31" i="134" s="1"/>
  <c r="N14" i="134"/>
  <c r="J14" i="134"/>
  <c r="I14" i="134"/>
  <c r="D14" i="134"/>
  <c r="G28" i="134" s="1"/>
  <c r="G31" i="134" s="1"/>
  <c r="T13" i="134"/>
  <c r="S13" i="134"/>
  <c r="N13" i="134"/>
  <c r="J13" i="134"/>
  <c r="I13" i="134"/>
  <c r="D13" i="134"/>
  <c r="N8" i="134"/>
  <c r="D8" i="134"/>
  <c r="T4" i="134"/>
  <c r="B4" i="134"/>
  <c r="Q56" i="133"/>
  <c r="G56" i="133"/>
  <c r="T54" i="133"/>
  <c r="S54" i="133"/>
  <c r="N54" i="133"/>
  <c r="J54" i="133"/>
  <c r="I54" i="133"/>
  <c r="D54" i="133"/>
  <c r="T53" i="133"/>
  <c r="S53" i="133"/>
  <c r="N53" i="133"/>
  <c r="J53" i="133"/>
  <c r="I53" i="133"/>
  <c r="D53" i="133"/>
  <c r="T52" i="133"/>
  <c r="S52" i="133"/>
  <c r="N52" i="133"/>
  <c r="J52" i="133"/>
  <c r="I52" i="133"/>
  <c r="D52" i="133"/>
  <c r="T51" i="133"/>
  <c r="S51" i="133"/>
  <c r="N51" i="133"/>
  <c r="J51" i="133"/>
  <c r="I51" i="133"/>
  <c r="D51" i="133"/>
  <c r="T50" i="133"/>
  <c r="S50" i="133"/>
  <c r="N50" i="133"/>
  <c r="J50" i="133"/>
  <c r="I50" i="133"/>
  <c r="D50" i="133"/>
  <c r="T49" i="133"/>
  <c r="S49" i="133"/>
  <c r="N49" i="133"/>
  <c r="J49" i="133"/>
  <c r="I49" i="133"/>
  <c r="D49" i="133"/>
  <c r="T48" i="133"/>
  <c r="S48" i="133"/>
  <c r="N48" i="133"/>
  <c r="J48" i="133"/>
  <c r="I48" i="133"/>
  <c r="D48" i="133"/>
  <c r="T47" i="133"/>
  <c r="S47" i="133"/>
  <c r="N47" i="133"/>
  <c r="J47" i="133"/>
  <c r="I47" i="133"/>
  <c r="D47" i="133"/>
  <c r="T46" i="133"/>
  <c r="S46" i="133"/>
  <c r="N46" i="133"/>
  <c r="J46" i="133"/>
  <c r="I46" i="133"/>
  <c r="D46" i="133"/>
  <c r="T45" i="133"/>
  <c r="S45" i="133"/>
  <c r="N45" i="133"/>
  <c r="J45" i="133"/>
  <c r="I45" i="133"/>
  <c r="D45" i="133"/>
  <c r="T44" i="133"/>
  <c r="S44" i="133"/>
  <c r="N44" i="133"/>
  <c r="J44" i="133"/>
  <c r="I44" i="133"/>
  <c r="D44" i="133"/>
  <c r="T43" i="133"/>
  <c r="S43" i="133"/>
  <c r="N43" i="133"/>
  <c r="J43" i="133"/>
  <c r="I43" i="133"/>
  <c r="D43" i="133"/>
  <c r="T42" i="133"/>
  <c r="S42" i="133"/>
  <c r="N42" i="133"/>
  <c r="J42" i="133"/>
  <c r="I42" i="133"/>
  <c r="D42" i="133"/>
  <c r="T41" i="133"/>
  <c r="S41" i="133"/>
  <c r="N41" i="133"/>
  <c r="J41" i="133"/>
  <c r="I41" i="133"/>
  <c r="D41" i="133"/>
  <c r="G55" i="133" s="1"/>
  <c r="G58" i="133" s="1"/>
  <c r="I58" i="133" s="1"/>
  <c r="T40" i="133"/>
  <c r="S40" i="133"/>
  <c r="N40" i="133"/>
  <c r="J40" i="133"/>
  <c r="I40" i="133"/>
  <c r="D40" i="133"/>
  <c r="N35" i="133"/>
  <c r="D35" i="133"/>
  <c r="Q29" i="133"/>
  <c r="G29" i="133"/>
  <c r="T27" i="133"/>
  <c r="S27" i="133"/>
  <c r="N27" i="133"/>
  <c r="J27" i="133"/>
  <c r="I27" i="133"/>
  <c r="D27" i="133"/>
  <c r="T26" i="133"/>
  <c r="S26" i="133"/>
  <c r="N26" i="133"/>
  <c r="J26" i="133"/>
  <c r="I26" i="133"/>
  <c r="D26" i="133"/>
  <c r="T25" i="133"/>
  <c r="S25" i="133"/>
  <c r="N25" i="133"/>
  <c r="J25" i="133"/>
  <c r="I25" i="133"/>
  <c r="D25" i="133"/>
  <c r="T24" i="133"/>
  <c r="S24" i="133"/>
  <c r="N24" i="133"/>
  <c r="J24" i="133"/>
  <c r="I24" i="133"/>
  <c r="D24" i="133"/>
  <c r="T23" i="133"/>
  <c r="S23" i="133"/>
  <c r="N23" i="133"/>
  <c r="J23" i="133"/>
  <c r="I23" i="133"/>
  <c r="D23" i="133"/>
  <c r="T22" i="133"/>
  <c r="S22" i="133"/>
  <c r="N22" i="133"/>
  <c r="J22" i="133"/>
  <c r="I22" i="133"/>
  <c r="D22" i="133"/>
  <c r="T21" i="133"/>
  <c r="S21" i="133"/>
  <c r="N21" i="133"/>
  <c r="J21" i="133"/>
  <c r="I21" i="133"/>
  <c r="D21" i="133"/>
  <c r="T20" i="133"/>
  <c r="S20" i="133"/>
  <c r="N20" i="133"/>
  <c r="J20" i="133"/>
  <c r="I20" i="133"/>
  <c r="D20" i="133"/>
  <c r="T19" i="133"/>
  <c r="S19" i="133"/>
  <c r="N19" i="133"/>
  <c r="J19" i="133"/>
  <c r="I19" i="133"/>
  <c r="D19" i="133"/>
  <c r="T18" i="133"/>
  <c r="S18" i="133"/>
  <c r="N18" i="133"/>
  <c r="J18" i="133"/>
  <c r="I18" i="133"/>
  <c r="D18" i="133"/>
  <c r="T17" i="133"/>
  <c r="S17" i="133"/>
  <c r="N17" i="133"/>
  <c r="J17" i="133"/>
  <c r="I17" i="133"/>
  <c r="D17" i="133"/>
  <c r="T16" i="133"/>
  <c r="S16" i="133"/>
  <c r="N16" i="133"/>
  <c r="J16" i="133"/>
  <c r="I16" i="133"/>
  <c r="D16" i="133"/>
  <c r="T15" i="133"/>
  <c r="S15" i="133"/>
  <c r="N15" i="133"/>
  <c r="J15" i="133"/>
  <c r="I15" i="133"/>
  <c r="D15" i="133"/>
  <c r="T14" i="133"/>
  <c r="S14" i="133"/>
  <c r="N14" i="133"/>
  <c r="J14" i="133"/>
  <c r="I14" i="133"/>
  <c r="D14" i="133"/>
  <c r="T13" i="133"/>
  <c r="S13" i="133"/>
  <c r="N13" i="133"/>
  <c r="J13" i="133"/>
  <c r="I13" i="133"/>
  <c r="D13" i="133"/>
  <c r="N8" i="133"/>
  <c r="D8" i="133"/>
  <c r="T4" i="133"/>
  <c r="B4" i="133"/>
  <c r="Q56" i="132"/>
  <c r="G56" i="132"/>
  <c r="T54" i="132"/>
  <c r="S54" i="132"/>
  <c r="N54" i="132"/>
  <c r="J54" i="132"/>
  <c r="I54" i="132"/>
  <c r="D54" i="132"/>
  <c r="T53" i="132"/>
  <c r="S53" i="132"/>
  <c r="N53" i="132"/>
  <c r="J53" i="132"/>
  <c r="I53" i="132"/>
  <c r="D53" i="132"/>
  <c r="T52" i="132"/>
  <c r="S52" i="132"/>
  <c r="N52" i="132"/>
  <c r="J52" i="132"/>
  <c r="I52" i="132"/>
  <c r="D52" i="132"/>
  <c r="T51" i="132"/>
  <c r="S51" i="132"/>
  <c r="N51" i="132"/>
  <c r="J51" i="132"/>
  <c r="I51" i="132"/>
  <c r="D51" i="132"/>
  <c r="T50" i="132"/>
  <c r="S50" i="132"/>
  <c r="N50" i="132"/>
  <c r="J50" i="132"/>
  <c r="I50" i="132"/>
  <c r="D50" i="132"/>
  <c r="T49" i="132"/>
  <c r="S49" i="132"/>
  <c r="N49" i="132"/>
  <c r="J49" i="132"/>
  <c r="I49" i="132"/>
  <c r="D49" i="132"/>
  <c r="T48" i="132"/>
  <c r="S48" i="132"/>
  <c r="N48" i="132"/>
  <c r="J48" i="132"/>
  <c r="I48" i="132"/>
  <c r="D48" i="132"/>
  <c r="T47" i="132"/>
  <c r="S47" i="132"/>
  <c r="N47" i="132"/>
  <c r="J47" i="132"/>
  <c r="I47" i="132"/>
  <c r="D47" i="132"/>
  <c r="T46" i="132"/>
  <c r="S46" i="132"/>
  <c r="N46" i="132"/>
  <c r="J46" i="132"/>
  <c r="I46" i="132"/>
  <c r="D46" i="132"/>
  <c r="T45" i="132"/>
  <c r="S45" i="132"/>
  <c r="N45" i="132"/>
  <c r="J45" i="132"/>
  <c r="I45" i="132"/>
  <c r="D45" i="132"/>
  <c r="T44" i="132"/>
  <c r="S44" i="132"/>
  <c r="N44" i="132"/>
  <c r="J44" i="132"/>
  <c r="I44" i="132"/>
  <c r="D44" i="132"/>
  <c r="T43" i="132"/>
  <c r="S43" i="132"/>
  <c r="N43" i="132"/>
  <c r="J43" i="132"/>
  <c r="I43" i="132"/>
  <c r="D43" i="132"/>
  <c r="T42" i="132"/>
  <c r="S42" i="132"/>
  <c r="N42" i="132"/>
  <c r="J42" i="132"/>
  <c r="I42" i="132"/>
  <c r="D42" i="132"/>
  <c r="T41" i="132"/>
  <c r="S41" i="132"/>
  <c r="N41" i="132"/>
  <c r="J41" i="132"/>
  <c r="I41" i="132"/>
  <c r="D41" i="132"/>
  <c r="T40" i="132"/>
  <c r="S40" i="132"/>
  <c r="Q55" i="132" s="1"/>
  <c r="Q58" i="132" s="1"/>
  <c r="S58" i="132" s="1"/>
  <c r="N40" i="132"/>
  <c r="J40" i="132"/>
  <c r="I40" i="132"/>
  <c r="D40" i="132"/>
  <c r="N35" i="132"/>
  <c r="D35" i="132"/>
  <c r="Q29" i="132"/>
  <c r="G29" i="132"/>
  <c r="T27" i="132"/>
  <c r="S27" i="132"/>
  <c r="N27" i="132"/>
  <c r="J27" i="132"/>
  <c r="I27" i="132"/>
  <c r="D27" i="132"/>
  <c r="T26" i="132"/>
  <c r="S26" i="132"/>
  <c r="N26" i="132"/>
  <c r="J26" i="132"/>
  <c r="I26" i="132"/>
  <c r="D26" i="132"/>
  <c r="T25" i="132"/>
  <c r="S25" i="132"/>
  <c r="N25" i="132"/>
  <c r="J25" i="132"/>
  <c r="I25" i="132"/>
  <c r="D25" i="132"/>
  <c r="T24" i="132"/>
  <c r="S24" i="132"/>
  <c r="N24" i="132"/>
  <c r="J24" i="132"/>
  <c r="I24" i="132"/>
  <c r="D24" i="132"/>
  <c r="T23" i="132"/>
  <c r="S23" i="132"/>
  <c r="N23" i="132"/>
  <c r="J23" i="132"/>
  <c r="I23" i="132"/>
  <c r="D23" i="132"/>
  <c r="T22" i="132"/>
  <c r="S22" i="132"/>
  <c r="N22" i="132"/>
  <c r="J22" i="132"/>
  <c r="I22" i="132"/>
  <c r="D22" i="132"/>
  <c r="T21" i="132"/>
  <c r="S21" i="132"/>
  <c r="N21" i="132"/>
  <c r="J21" i="132"/>
  <c r="I21" i="132"/>
  <c r="D21" i="132"/>
  <c r="T20" i="132"/>
  <c r="S20" i="132"/>
  <c r="N20" i="132"/>
  <c r="J20" i="132"/>
  <c r="I20" i="132"/>
  <c r="D20" i="132"/>
  <c r="T19" i="132"/>
  <c r="S19" i="132"/>
  <c r="N19" i="132"/>
  <c r="J19" i="132"/>
  <c r="I19" i="132"/>
  <c r="D19" i="132"/>
  <c r="T18" i="132"/>
  <c r="S18" i="132"/>
  <c r="N18" i="132"/>
  <c r="J18" i="132"/>
  <c r="I18" i="132"/>
  <c r="D18" i="132"/>
  <c r="T17" i="132"/>
  <c r="S17" i="132"/>
  <c r="N17" i="132"/>
  <c r="J17" i="132"/>
  <c r="I17" i="132"/>
  <c r="D17" i="132"/>
  <c r="T16" i="132"/>
  <c r="S16" i="132"/>
  <c r="N16" i="132"/>
  <c r="J16" i="132"/>
  <c r="I16" i="132"/>
  <c r="D16" i="132"/>
  <c r="T15" i="132"/>
  <c r="S15" i="132"/>
  <c r="N15" i="132"/>
  <c r="J15" i="132"/>
  <c r="I15" i="132"/>
  <c r="D15" i="132"/>
  <c r="T14" i="132"/>
  <c r="S14" i="132"/>
  <c r="N14" i="132"/>
  <c r="J14" i="132"/>
  <c r="I14" i="132"/>
  <c r="D14" i="132"/>
  <c r="G28" i="132" s="1"/>
  <c r="T13" i="132"/>
  <c r="S13" i="132"/>
  <c r="N13" i="132"/>
  <c r="J13" i="132"/>
  <c r="I13" i="132"/>
  <c r="D13" i="132"/>
  <c r="N8" i="132"/>
  <c r="D8" i="132"/>
  <c r="T4" i="132"/>
  <c r="B4" i="132"/>
  <c r="Q56" i="131"/>
  <c r="G56" i="131"/>
  <c r="T54" i="131"/>
  <c r="S54" i="131"/>
  <c r="N54" i="131"/>
  <c r="J54" i="131"/>
  <c r="I54" i="131"/>
  <c r="D54" i="131"/>
  <c r="T53" i="131"/>
  <c r="S53" i="131"/>
  <c r="N53" i="131"/>
  <c r="J53" i="131"/>
  <c r="I53" i="131"/>
  <c r="D53" i="131"/>
  <c r="T52" i="131"/>
  <c r="S52" i="131"/>
  <c r="N52" i="131"/>
  <c r="J52" i="131"/>
  <c r="I52" i="131"/>
  <c r="D52" i="131"/>
  <c r="T51" i="131"/>
  <c r="S51" i="131"/>
  <c r="N51" i="131"/>
  <c r="J51" i="131"/>
  <c r="I51" i="131"/>
  <c r="D51" i="131"/>
  <c r="T50" i="131"/>
  <c r="S50" i="131"/>
  <c r="N50" i="131"/>
  <c r="J50" i="131"/>
  <c r="I50" i="131"/>
  <c r="D50" i="131"/>
  <c r="T49" i="131"/>
  <c r="S49" i="131"/>
  <c r="N49" i="131"/>
  <c r="J49" i="131"/>
  <c r="I49" i="131"/>
  <c r="D49" i="131"/>
  <c r="T48" i="131"/>
  <c r="S48" i="131"/>
  <c r="N48" i="131"/>
  <c r="J48" i="131"/>
  <c r="I48" i="131"/>
  <c r="D48" i="131"/>
  <c r="T47" i="131"/>
  <c r="S47" i="131"/>
  <c r="N47" i="131"/>
  <c r="J47" i="131"/>
  <c r="I47" i="131"/>
  <c r="D47" i="131"/>
  <c r="T46" i="131"/>
  <c r="S46" i="131"/>
  <c r="N46" i="131"/>
  <c r="J46" i="131"/>
  <c r="I46" i="131"/>
  <c r="D46" i="131"/>
  <c r="T45" i="131"/>
  <c r="S45" i="131"/>
  <c r="N45" i="131"/>
  <c r="J45" i="131"/>
  <c r="I45" i="131"/>
  <c r="D45" i="131"/>
  <c r="T44" i="131"/>
  <c r="S44" i="131"/>
  <c r="N44" i="131"/>
  <c r="J44" i="131"/>
  <c r="I44" i="131"/>
  <c r="D44" i="131"/>
  <c r="T43" i="131"/>
  <c r="S43" i="131"/>
  <c r="N43" i="131"/>
  <c r="J43" i="131"/>
  <c r="I43" i="131"/>
  <c r="D43" i="131"/>
  <c r="T42" i="131"/>
  <c r="S42" i="131"/>
  <c r="N42" i="131"/>
  <c r="J42" i="131"/>
  <c r="I42" i="131"/>
  <c r="D42" i="131"/>
  <c r="T41" i="131"/>
  <c r="S41" i="131"/>
  <c r="N41" i="131"/>
  <c r="J41" i="131"/>
  <c r="I41" i="131"/>
  <c r="D41" i="131"/>
  <c r="T40" i="131"/>
  <c r="S40" i="131"/>
  <c r="N40" i="131"/>
  <c r="J40" i="131"/>
  <c r="I40" i="131"/>
  <c r="D40" i="131"/>
  <c r="N35" i="131"/>
  <c r="D35" i="131"/>
  <c r="Q29" i="131"/>
  <c r="G29" i="131"/>
  <c r="T27" i="131"/>
  <c r="S27" i="131"/>
  <c r="N27" i="131"/>
  <c r="J27" i="131"/>
  <c r="I27" i="131"/>
  <c r="D27" i="131"/>
  <c r="T26" i="131"/>
  <c r="S26" i="131"/>
  <c r="N26" i="131"/>
  <c r="J26" i="131"/>
  <c r="I26" i="131"/>
  <c r="D26" i="131"/>
  <c r="T25" i="131"/>
  <c r="S25" i="131"/>
  <c r="N25" i="131"/>
  <c r="J25" i="131"/>
  <c r="I25" i="131"/>
  <c r="D25" i="131"/>
  <c r="T24" i="131"/>
  <c r="S24" i="131"/>
  <c r="N24" i="131"/>
  <c r="J24" i="131"/>
  <c r="I24" i="131"/>
  <c r="D24" i="131"/>
  <c r="T23" i="131"/>
  <c r="S23" i="131"/>
  <c r="N23" i="131"/>
  <c r="J23" i="131"/>
  <c r="I23" i="131"/>
  <c r="D23" i="131"/>
  <c r="T22" i="131"/>
  <c r="S22" i="131"/>
  <c r="N22" i="131"/>
  <c r="J22" i="131"/>
  <c r="I22" i="131"/>
  <c r="D22" i="131"/>
  <c r="T21" i="131"/>
  <c r="S21" i="131"/>
  <c r="N21" i="131"/>
  <c r="J21" i="131"/>
  <c r="I21" i="131"/>
  <c r="D21" i="131"/>
  <c r="T20" i="131"/>
  <c r="S20" i="131"/>
  <c r="N20" i="131"/>
  <c r="J20" i="131"/>
  <c r="I20" i="131"/>
  <c r="D20" i="131"/>
  <c r="T19" i="131"/>
  <c r="S19" i="131"/>
  <c r="N19" i="131"/>
  <c r="J19" i="131"/>
  <c r="I19" i="131"/>
  <c r="D19" i="131"/>
  <c r="T18" i="131"/>
  <c r="S18" i="131"/>
  <c r="N18" i="131"/>
  <c r="J18" i="131"/>
  <c r="I18" i="131"/>
  <c r="D18" i="131"/>
  <c r="T17" i="131"/>
  <c r="S17" i="131"/>
  <c r="N17" i="131"/>
  <c r="J17" i="131"/>
  <c r="I17" i="131"/>
  <c r="D17" i="131"/>
  <c r="T16" i="131"/>
  <c r="S16" i="131"/>
  <c r="N16" i="131"/>
  <c r="J16" i="131"/>
  <c r="I16" i="131"/>
  <c r="D16" i="131"/>
  <c r="T15" i="131"/>
  <c r="S15" i="131"/>
  <c r="N15" i="131"/>
  <c r="J15" i="131"/>
  <c r="I15" i="131"/>
  <c r="D15" i="131"/>
  <c r="T14" i="131"/>
  <c r="S14" i="131"/>
  <c r="N14" i="131"/>
  <c r="J14" i="131"/>
  <c r="I14" i="131"/>
  <c r="D14" i="131"/>
  <c r="T13" i="131"/>
  <c r="S13" i="131"/>
  <c r="Q28" i="131" s="1"/>
  <c r="Q31" i="131" s="1"/>
  <c r="S31" i="131" s="1"/>
  <c r="N13" i="131"/>
  <c r="J13" i="131"/>
  <c r="I13" i="131"/>
  <c r="D13" i="131"/>
  <c r="G28" i="131" s="1"/>
  <c r="G31" i="131" s="1"/>
  <c r="I31" i="131" s="1"/>
  <c r="N8" i="131"/>
  <c r="D8" i="131"/>
  <c r="T4" i="131"/>
  <c r="B4" i="131"/>
  <c r="Q56" i="130"/>
  <c r="G56" i="130"/>
  <c r="T54" i="130"/>
  <c r="S54" i="130"/>
  <c r="N54" i="130"/>
  <c r="J54" i="130"/>
  <c r="I54" i="130"/>
  <c r="D54" i="130"/>
  <c r="T53" i="130"/>
  <c r="S53" i="130"/>
  <c r="N53" i="130"/>
  <c r="J53" i="130"/>
  <c r="I53" i="130"/>
  <c r="D53" i="130"/>
  <c r="T52" i="130"/>
  <c r="S52" i="130"/>
  <c r="N52" i="130"/>
  <c r="J52" i="130"/>
  <c r="I52" i="130"/>
  <c r="D52" i="130"/>
  <c r="T51" i="130"/>
  <c r="S51" i="130"/>
  <c r="N51" i="130"/>
  <c r="J51" i="130"/>
  <c r="I51" i="130"/>
  <c r="D51" i="130"/>
  <c r="T50" i="130"/>
  <c r="S50" i="130"/>
  <c r="N50" i="130"/>
  <c r="J50" i="130"/>
  <c r="I50" i="130"/>
  <c r="D50" i="130"/>
  <c r="T49" i="130"/>
  <c r="S49" i="130"/>
  <c r="N49" i="130"/>
  <c r="J49" i="130"/>
  <c r="I49" i="130"/>
  <c r="D49" i="130"/>
  <c r="T48" i="130"/>
  <c r="S48" i="130"/>
  <c r="N48" i="130"/>
  <c r="J48" i="130"/>
  <c r="I48" i="130"/>
  <c r="D48" i="130"/>
  <c r="T47" i="130"/>
  <c r="S47" i="130"/>
  <c r="N47" i="130"/>
  <c r="J47" i="130"/>
  <c r="I47" i="130"/>
  <c r="D47" i="130"/>
  <c r="T46" i="130"/>
  <c r="S46" i="130"/>
  <c r="N46" i="130"/>
  <c r="J46" i="130"/>
  <c r="I46" i="130"/>
  <c r="D46" i="130"/>
  <c r="T45" i="130"/>
  <c r="S45" i="130"/>
  <c r="N45" i="130"/>
  <c r="J45" i="130"/>
  <c r="I45" i="130"/>
  <c r="D45" i="130"/>
  <c r="T44" i="130"/>
  <c r="S44" i="130"/>
  <c r="N44" i="130"/>
  <c r="J44" i="130"/>
  <c r="I44" i="130"/>
  <c r="D44" i="130"/>
  <c r="T43" i="130"/>
  <c r="S43" i="130"/>
  <c r="N43" i="130"/>
  <c r="J43" i="130"/>
  <c r="I43" i="130"/>
  <c r="D43" i="130"/>
  <c r="T42" i="130"/>
  <c r="S42" i="130"/>
  <c r="N42" i="130"/>
  <c r="J42" i="130"/>
  <c r="I42" i="130"/>
  <c r="D42" i="130"/>
  <c r="T41" i="130"/>
  <c r="S41" i="130"/>
  <c r="N41" i="130"/>
  <c r="J41" i="130"/>
  <c r="I41" i="130"/>
  <c r="D41" i="130"/>
  <c r="T40" i="130"/>
  <c r="S40" i="130"/>
  <c r="Q55" i="130" s="1"/>
  <c r="Q58" i="130" s="1"/>
  <c r="N40" i="130"/>
  <c r="J40" i="130"/>
  <c r="I40" i="130"/>
  <c r="D40" i="130"/>
  <c r="N35" i="130"/>
  <c r="D35" i="130"/>
  <c r="Q29" i="130"/>
  <c r="G29" i="130"/>
  <c r="T27" i="130"/>
  <c r="S27" i="130"/>
  <c r="N27" i="130"/>
  <c r="J27" i="130"/>
  <c r="I27" i="130"/>
  <c r="D27" i="130"/>
  <c r="T26" i="130"/>
  <c r="S26" i="130"/>
  <c r="N26" i="130"/>
  <c r="J26" i="130"/>
  <c r="I26" i="130"/>
  <c r="D26" i="130"/>
  <c r="T25" i="130"/>
  <c r="S25" i="130"/>
  <c r="N25" i="130"/>
  <c r="J25" i="130"/>
  <c r="I25" i="130"/>
  <c r="D25" i="130"/>
  <c r="T24" i="130"/>
  <c r="S24" i="130"/>
  <c r="N24" i="130"/>
  <c r="J24" i="130"/>
  <c r="I24" i="130"/>
  <c r="D24" i="130"/>
  <c r="T23" i="130"/>
  <c r="S23" i="130"/>
  <c r="N23" i="130"/>
  <c r="J23" i="130"/>
  <c r="I23" i="130"/>
  <c r="D23" i="130"/>
  <c r="T22" i="130"/>
  <c r="S22" i="130"/>
  <c r="N22" i="130"/>
  <c r="J22" i="130"/>
  <c r="I22" i="130"/>
  <c r="D22" i="130"/>
  <c r="T21" i="130"/>
  <c r="S21" i="130"/>
  <c r="N21" i="130"/>
  <c r="J21" i="130"/>
  <c r="I21" i="130"/>
  <c r="D21" i="130"/>
  <c r="T20" i="130"/>
  <c r="S20" i="130"/>
  <c r="N20" i="130"/>
  <c r="J20" i="130"/>
  <c r="I20" i="130"/>
  <c r="D20" i="130"/>
  <c r="T19" i="130"/>
  <c r="S19" i="130"/>
  <c r="N19" i="130"/>
  <c r="J19" i="130"/>
  <c r="I19" i="130"/>
  <c r="D19" i="130"/>
  <c r="T18" i="130"/>
  <c r="S18" i="130"/>
  <c r="N18" i="130"/>
  <c r="J18" i="130"/>
  <c r="I18" i="130"/>
  <c r="D18" i="130"/>
  <c r="T17" i="130"/>
  <c r="S17" i="130"/>
  <c r="N17" i="130"/>
  <c r="J17" i="130"/>
  <c r="I17" i="130"/>
  <c r="D17" i="130"/>
  <c r="T16" i="130"/>
  <c r="S16" i="130"/>
  <c r="N16" i="130"/>
  <c r="J16" i="130"/>
  <c r="I16" i="130"/>
  <c r="D16" i="130"/>
  <c r="T15" i="130"/>
  <c r="S15" i="130"/>
  <c r="N15" i="130"/>
  <c r="J15" i="130"/>
  <c r="I15" i="130"/>
  <c r="D15" i="130"/>
  <c r="T14" i="130"/>
  <c r="S14" i="130"/>
  <c r="Q28" i="130" s="1"/>
  <c r="Q31" i="130" s="1"/>
  <c r="S31" i="130" s="1"/>
  <c r="N14" i="130"/>
  <c r="J14" i="130"/>
  <c r="I14" i="130"/>
  <c r="D14" i="130"/>
  <c r="T13" i="130"/>
  <c r="S13" i="130"/>
  <c r="N13" i="130"/>
  <c r="J13" i="130"/>
  <c r="I13" i="130"/>
  <c r="D13" i="130"/>
  <c r="N8" i="130"/>
  <c r="D8" i="130"/>
  <c r="T4" i="130"/>
  <c r="B4" i="130"/>
  <c r="Q56" i="128"/>
  <c r="G56" i="128"/>
  <c r="T54" i="128"/>
  <c r="S54" i="128"/>
  <c r="N54" i="128"/>
  <c r="J54" i="128"/>
  <c r="I54" i="128"/>
  <c r="D54" i="128"/>
  <c r="T53" i="128"/>
  <c r="S53" i="128"/>
  <c r="N53" i="128"/>
  <c r="J53" i="128"/>
  <c r="I53" i="128"/>
  <c r="D53" i="128"/>
  <c r="T52" i="128"/>
  <c r="S52" i="128"/>
  <c r="N52" i="128"/>
  <c r="J52" i="128"/>
  <c r="I52" i="128"/>
  <c r="D52" i="128"/>
  <c r="T51" i="128"/>
  <c r="S51" i="128"/>
  <c r="N51" i="128"/>
  <c r="J51" i="128"/>
  <c r="I51" i="128"/>
  <c r="D51" i="128"/>
  <c r="T50" i="128"/>
  <c r="S50" i="128"/>
  <c r="N50" i="128"/>
  <c r="J50" i="128"/>
  <c r="I50" i="128"/>
  <c r="D50" i="128"/>
  <c r="T49" i="128"/>
  <c r="S49" i="128"/>
  <c r="N49" i="128"/>
  <c r="J49" i="128"/>
  <c r="I49" i="128"/>
  <c r="D49" i="128"/>
  <c r="T48" i="128"/>
  <c r="S48" i="128"/>
  <c r="N48" i="128"/>
  <c r="J48" i="128"/>
  <c r="I48" i="128"/>
  <c r="D48" i="128"/>
  <c r="T47" i="128"/>
  <c r="S47" i="128"/>
  <c r="N47" i="128"/>
  <c r="J47" i="128"/>
  <c r="I47" i="128"/>
  <c r="D47" i="128"/>
  <c r="T46" i="128"/>
  <c r="S46" i="128"/>
  <c r="N46" i="128"/>
  <c r="J46" i="128"/>
  <c r="I46" i="128"/>
  <c r="D46" i="128"/>
  <c r="T45" i="128"/>
  <c r="S45" i="128"/>
  <c r="N45" i="128"/>
  <c r="J45" i="128"/>
  <c r="I45" i="128"/>
  <c r="D45" i="128"/>
  <c r="T44" i="128"/>
  <c r="S44" i="128"/>
  <c r="N44" i="128"/>
  <c r="J44" i="128"/>
  <c r="I44" i="128"/>
  <c r="D44" i="128"/>
  <c r="T43" i="128"/>
  <c r="S43" i="128"/>
  <c r="N43" i="128"/>
  <c r="J43" i="128"/>
  <c r="I43" i="128"/>
  <c r="D43" i="128"/>
  <c r="T42" i="128"/>
  <c r="S42" i="128"/>
  <c r="N42" i="128"/>
  <c r="J42" i="128"/>
  <c r="I42" i="128"/>
  <c r="D42" i="128"/>
  <c r="T41" i="128"/>
  <c r="S41" i="128"/>
  <c r="Q55" i="128" s="1"/>
  <c r="Q58" i="128" s="1"/>
  <c r="S58" i="128" s="1"/>
  <c r="N41" i="128"/>
  <c r="J41" i="128"/>
  <c r="I41" i="128"/>
  <c r="D41" i="128"/>
  <c r="T40" i="128"/>
  <c r="S40" i="128"/>
  <c r="N40" i="128"/>
  <c r="J40" i="128"/>
  <c r="I40" i="128"/>
  <c r="D40" i="128"/>
  <c r="N35" i="128"/>
  <c r="D35" i="128"/>
  <c r="Q29" i="128"/>
  <c r="G29" i="128"/>
  <c r="T27" i="128"/>
  <c r="S27" i="128"/>
  <c r="N27" i="128"/>
  <c r="J27" i="128"/>
  <c r="I27" i="128"/>
  <c r="D27" i="128"/>
  <c r="T26" i="128"/>
  <c r="S26" i="128"/>
  <c r="N26" i="128"/>
  <c r="J26" i="128"/>
  <c r="I26" i="128"/>
  <c r="D26" i="128"/>
  <c r="T25" i="128"/>
  <c r="S25" i="128"/>
  <c r="N25" i="128"/>
  <c r="J25" i="128"/>
  <c r="I25" i="128"/>
  <c r="D25" i="128"/>
  <c r="T24" i="128"/>
  <c r="S24" i="128"/>
  <c r="N24" i="128"/>
  <c r="J24" i="128"/>
  <c r="I24" i="128"/>
  <c r="D24" i="128"/>
  <c r="T23" i="128"/>
  <c r="S23" i="128"/>
  <c r="N23" i="128"/>
  <c r="J23" i="128"/>
  <c r="I23" i="128"/>
  <c r="D23" i="128"/>
  <c r="T22" i="128"/>
  <c r="S22" i="128"/>
  <c r="N22" i="128"/>
  <c r="J22" i="128"/>
  <c r="I22" i="128"/>
  <c r="D22" i="128"/>
  <c r="T21" i="128"/>
  <c r="S21" i="128"/>
  <c r="N21" i="128"/>
  <c r="J21" i="128"/>
  <c r="I21" i="128"/>
  <c r="D21" i="128"/>
  <c r="T20" i="128"/>
  <c r="S20" i="128"/>
  <c r="N20" i="128"/>
  <c r="J20" i="128"/>
  <c r="I20" i="128"/>
  <c r="D20" i="128"/>
  <c r="T19" i="128"/>
  <c r="S19" i="128"/>
  <c r="N19" i="128"/>
  <c r="J19" i="128"/>
  <c r="I19" i="128"/>
  <c r="D19" i="128"/>
  <c r="T18" i="128"/>
  <c r="S18" i="128"/>
  <c r="N18" i="128"/>
  <c r="J18" i="128"/>
  <c r="I18" i="128"/>
  <c r="D18" i="128"/>
  <c r="T17" i="128"/>
  <c r="S17" i="128"/>
  <c r="N17" i="128"/>
  <c r="J17" i="128"/>
  <c r="I17" i="128"/>
  <c r="D17" i="128"/>
  <c r="T16" i="128"/>
  <c r="S16" i="128"/>
  <c r="N16" i="128"/>
  <c r="J16" i="128"/>
  <c r="I16" i="128"/>
  <c r="D16" i="128"/>
  <c r="T15" i="128"/>
  <c r="S15" i="128"/>
  <c r="N15" i="128"/>
  <c r="J15" i="128"/>
  <c r="I15" i="128"/>
  <c r="D15" i="128"/>
  <c r="T14" i="128"/>
  <c r="S14" i="128"/>
  <c r="N14" i="128"/>
  <c r="J14" i="128"/>
  <c r="I14" i="128"/>
  <c r="D14" i="128"/>
  <c r="T13" i="128"/>
  <c r="S13" i="128"/>
  <c r="N13" i="128"/>
  <c r="J13" i="128"/>
  <c r="I13" i="128"/>
  <c r="D13" i="128"/>
  <c r="G28" i="128" s="1"/>
  <c r="G31" i="128" s="1"/>
  <c r="I31" i="128" s="1"/>
  <c r="N8" i="128"/>
  <c r="D8" i="128"/>
  <c r="T4" i="128"/>
  <c r="B4" i="128"/>
  <c r="Q56" i="127"/>
  <c r="G56" i="127"/>
  <c r="T54" i="127"/>
  <c r="S54" i="127"/>
  <c r="N54" i="127"/>
  <c r="J54" i="127"/>
  <c r="I54" i="127"/>
  <c r="D54" i="127"/>
  <c r="T53" i="127"/>
  <c r="S53" i="127"/>
  <c r="N53" i="127"/>
  <c r="J53" i="127"/>
  <c r="I53" i="127"/>
  <c r="D53" i="127"/>
  <c r="T52" i="127"/>
  <c r="S52" i="127"/>
  <c r="N52" i="127"/>
  <c r="J52" i="127"/>
  <c r="I52" i="127"/>
  <c r="D52" i="127"/>
  <c r="T51" i="127"/>
  <c r="S51" i="127"/>
  <c r="N51" i="127"/>
  <c r="J51" i="127"/>
  <c r="I51" i="127"/>
  <c r="D51" i="127"/>
  <c r="T50" i="127"/>
  <c r="S50" i="127"/>
  <c r="N50" i="127"/>
  <c r="J50" i="127"/>
  <c r="I50" i="127"/>
  <c r="D50" i="127"/>
  <c r="T49" i="127"/>
  <c r="S49" i="127"/>
  <c r="N49" i="127"/>
  <c r="J49" i="127"/>
  <c r="I49" i="127"/>
  <c r="D49" i="127"/>
  <c r="T48" i="127"/>
  <c r="S48" i="127"/>
  <c r="N48" i="127"/>
  <c r="J48" i="127"/>
  <c r="I48" i="127"/>
  <c r="D48" i="127"/>
  <c r="T47" i="127"/>
  <c r="S47" i="127"/>
  <c r="N47" i="127"/>
  <c r="J47" i="127"/>
  <c r="I47" i="127"/>
  <c r="D47" i="127"/>
  <c r="T46" i="127"/>
  <c r="S46" i="127"/>
  <c r="N46" i="127"/>
  <c r="J46" i="127"/>
  <c r="I46" i="127"/>
  <c r="D46" i="127"/>
  <c r="T45" i="127"/>
  <c r="S45" i="127"/>
  <c r="N45" i="127"/>
  <c r="J45" i="127"/>
  <c r="I45" i="127"/>
  <c r="D45" i="127"/>
  <c r="T44" i="127"/>
  <c r="S44" i="127"/>
  <c r="N44" i="127"/>
  <c r="J44" i="127"/>
  <c r="I44" i="127"/>
  <c r="D44" i="127"/>
  <c r="T43" i="127"/>
  <c r="S43" i="127"/>
  <c r="N43" i="127"/>
  <c r="J43" i="127"/>
  <c r="I43" i="127"/>
  <c r="D43" i="127"/>
  <c r="T42" i="127"/>
  <c r="S42" i="127"/>
  <c r="N42" i="127"/>
  <c r="J42" i="127"/>
  <c r="I42" i="127"/>
  <c r="D42" i="127"/>
  <c r="T41" i="127"/>
  <c r="S41" i="127"/>
  <c r="N41" i="127"/>
  <c r="J41" i="127"/>
  <c r="I41" i="127"/>
  <c r="D41" i="127"/>
  <c r="T40" i="127"/>
  <c r="S40" i="127"/>
  <c r="N40" i="127"/>
  <c r="J40" i="127"/>
  <c r="I40" i="127"/>
  <c r="D40" i="127"/>
  <c r="G55" i="127" s="1"/>
  <c r="G58" i="127" s="1"/>
  <c r="I58" i="127" s="1"/>
  <c r="N35" i="127"/>
  <c r="D35" i="127"/>
  <c r="Q29" i="127"/>
  <c r="G29" i="127"/>
  <c r="T27" i="127"/>
  <c r="S27" i="127"/>
  <c r="N27" i="127"/>
  <c r="J27" i="127"/>
  <c r="I27" i="127"/>
  <c r="D27" i="127"/>
  <c r="T26" i="127"/>
  <c r="S26" i="127"/>
  <c r="N26" i="127"/>
  <c r="J26" i="127"/>
  <c r="I26" i="127"/>
  <c r="D26" i="127"/>
  <c r="T25" i="127"/>
  <c r="S25" i="127"/>
  <c r="N25" i="127"/>
  <c r="J25" i="127"/>
  <c r="I25" i="127"/>
  <c r="D25" i="127"/>
  <c r="T24" i="127"/>
  <c r="S24" i="127"/>
  <c r="N24" i="127"/>
  <c r="J24" i="127"/>
  <c r="I24" i="127"/>
  <c r="D24" i="127"/>
  <c r="T23" i="127"/>
  <c r="S23" i="127"/>
  <c r="N23" i="127"/>
  <c r="J23" i="127"/>
  <c r="I23" i="127"/>
  <c r="D23" i="127"/>
  <c r="T22" i="127"/>
  <c r="S22" i="127"/>
  <c r="N22" i="127"/>
  <c r="J22" i="127"/>
  <c r="I22" i="127"/>
  <c r="D22" i="127"/>
  <c r="T21" i="127"/>
  <c r="S21" i="127"/>
  <c r="N21" i="127"/>
  <c r="J21" i="127"/>
  <c r="I21" i="127"/>
  <c r="D21" i="127"/>
  <c r="T20" i="127"/>
  <c r="S20" i="127"/>
  <c r="N20" i="127"/>
  <c r="J20" i="127"/>
  <c r="I20" i="127"/>
  <c r="D20" i="127"/>
  <c r="T19" i="127"/>
  <c r="S19" i="127"/>
  <c r="N19" i="127"/>
  <c r="J19" i="127"/>
  <c r="I19" i="127"/>
  <c r="D19" i="127"/>
  <c r="T18" i="127"/>
  <c r="S18" i="127"/>
  <c r="N18" i="127"/>
  <c r="J18" i="127"/>
  <c r="I18" i="127"/>
  <c r="D18" i="127"/>
  <c r="T17" i="127"/>
  <c r="S17" i="127"/>
  <c r="N17" i="127"/>
  <c r="J17" i="127"/>
  <c r="I17" i="127"/>
  <c r="D17" i="127"/>
  <c r="T16" i="127"/>
  <c r="S16" i="127"/>
  <c r="N16" i="127"/>
  <c r="J16" i="127"/>
  <c r="I16" i="127"/>
  <c r="D16" i="127"/>
  <c r="T15" i="127"/>
  <c r="S15" i="127"/>
  <c r="N15" i="127"/>
  <c r="J15" i="127"/>
  <c r="I15" i="127"/>
  <c r="D15" i="127"/>
  <c r="T14" i="127"/>
  <c r="S14" i="127"/>
  <c r="N14" i="127"/>
  <c r="J14" i="127"/>
  <c r="I14" i="127"/>
  <c r="D14" i="127"/>
  <c r="T13" i="127"/>
  <c r="S13" i="127"/>
  <c r="N13" i="127"/>
  <c r="J13" i="127"/>
  <c r="I13" i="127"/>
  <c r="D13" i="127"/>
  <c r="N8" i="127"/>
  <c r="D8" i="127"/>
  <c r="T4" i="127"/>
  <c r="B4" i="127"/>
  <c r="Q56" i="126"/>
  <c r="G56" i="126"/>
  <c r="T54" i="126"/>
  <c r="S54" i="126"/>
  <c r="N54" i="126"/>
  <c r="J54" i="126"/>
  <c r="I54" i="126"/>
  <c r="D54" i="126"/>
  <c r="T53" i="126"/>
  <c r="S53" i="126"/>
  <c r="N53" i="126"/>
  <c r="J53" i="126"/>
  <c r="I53" i="126"/>
  <c r="D53" i="126"/>
  <c r="T52" i="126"/>
  <c r="S52" i="126"/>
  <c r="N52" i="126"/>
  <c r="J52" i="126"/>
  <c r="I52" i="126"/>
  <c r="D52" i="126"/>
  <c r="T51" i="126"/>
  <c r="S51" i="126"/>
  <c r="N51" i="126"/>
  <c r="J51" i="126"/>
  <c r="I51" i="126"/>
  <c r="D51" i="126"/>
  <c r="T50" i="126"/>
  <c r="S50" i="126"/>
  <c r="N50" i="126"/>
  <c r="J50" i="126"/>
  <c r="I50" i="126"/>
  <c r="D50" i="126"/>
  <c r="T49" i="126"/>
  <c r="S49" i="126"/>
  <c r="N49" i="126"/>
  <c r="J49" i="126"/>
  <c r="I49" i="126"/>
  <c r="D49" i="126"/>
  <c r="T48" i="126"/>
  <c r="S48" i="126"/>
  <c r="N48" i="126"/>
  <c r="J48" i="126"/>
  <c r="I48" i="126"/>
  <c r="D48" i="126"/>
  <c r="T47" i="126"/>
  <c r="S47" i="126"/>
  <c r="N47" i="126"/>
  <c r="J47" i="126"/>
  <c r="I47" i="126"/>
  <c r="D47" i="126"/>
  <c r="T46" i="126"/>
  <c r="S46" i="126"/>
  <c r="N46" i="126"/>
  <c r="J46" i="126"/>
  <c r="I46" i="126"/>
  <c r="D46" i="126"/>
  <c r="T45" i="126"/>
  <c r="S45" i="126"/>
  <c r="N45" i="126"/>
  <c r="J45" i="126"/>
  <c r="I45" i="126"/>
  <c r="D45" i="126"/>
  <c r="T44" i="126"/>
  <c r="S44" i="126"/>
  <c r="N44" i="126"/>
  <c r="J44" i="126"/>
  <c r="I44" i="126"/>
  <c r="D44" i="126"/>
  <c r="T43" i="126"/>
  <c r="S43" i="126"/>
  <c r="N43" i="126"/>
  <c r="J43" i="126"/>
  <c r="I43" i="126"/>
  <c r="D43" i="126"/>
  <c r="T42" i="126"/>
  <c r="S42" i="126"/>
  <c r="N42" i="126"/>
  <c r="J42" i="126"/>
  <c r="I42" i="126"/>
  <c r="D42" i="126"/>
  <c r="T41" i="126"/>
  <c r="S41" i="126"/>
  <c r="Q55" i="126" s="1"/>
  <c r="Q58" i="126" s="1"/>
  <c r="S58" i="126" s="1"/>
  <c r="N41" i="126"/>
  <c r="J41" i="126"/>
  <c r="I41" i="126"/>
  <c r="D41" i="126"/>
  <c r="G55" i="126" s="1"/>
  <c r="G58" i="126" s="1"/>
  <c r="I58" i="126" s="1"/>
  <c r="T40" i="126"/>
  <c r="S40" i="126"/>
  <c r="N40" i="126"/>
  <c r="J40" i="126"/>
  <c r="I40" i="126"/>
  <c r="D40" i="126"/>
  <c r="N35" i="126"/>
  <c r="D35" i="126"/>
  <c r="Q29" i="126"/>
  <c r="G29" i="126"/>
  <c r="T27" i="126"/>
  <c r="S27" i="126"/>
  <c r="N27" i="126"/>
  <c r="J27" i="126"/>
  <c r="I27" i="126"/>
  <c r="D27" i="126"/>
  <c r="T26" i="126"/>
  <c r="S26" i="126"/>
  <c r="N26" i="126"/>
  <c r="J26" i="126"/>
  <c r="I26" i="126"/>
  <c r="D26" i="126"/>
  <c r="T25" i="126"/>
  <c r="S25" i="126"/>
  <c r="N25" i="126"/>
  <c r="J25" i="126"/>
  <c r="I25" i="126"/>
  <c r="D25" i="126"/>
  <c r="T24" i="126"/>
  <c r="S24" i="126"/>
  <c r="N24" i="126"/>
  <c r="J24" i="126"/>
  <c r="I24" i="126"/>
  <c r="D24" i="126"/>
  <c r="T23" i="126"/>
  <c r="S23" i="126"/>
  <c r="N23" i="126"/>
  <c r="J23" i="126"/>
  <c r="I23" i="126"/>
  <c r="D23" i="126"/>
  <c r="T22" i="126"/>
  <c r="S22" i="126"/>
  <c r="N22" i="126"/>
  <c r="J22" i="126"/>
  <c r="I22" i="126"/>
  <c r="D22" i="126"/>
  <c r="T21" i="126"/>
  <c r="S21" i="126"/>
  <c r="N21" i="126"/>
  <c r="J21" i="126"/>
  <c r="I21" i="126"/>
  <c r="D21" i="126"/>
  <c r="T20" i="126"/>
  <c r="S20" i="126"/>
  <c r="N20" i="126"/>
  <c r="J20" i="126"/>
  <c r="I20" i="126"/>
  <c r="D20" i="126"/>
  <c r="T19" i="126"/>
  <c r="S19" i="126"/>
  <c r="N19" i="126"/>
  <c r="J19" i="126"/>
  <c r="I19" i="126"/>
  <c r="D19" i="126"/>
  <c r="T18" i="126"/>
  <c r="S18" i="126"/>
  <c r="N18" i="126"/>
  <c r="J18" i="126"/>
  <c r="I18" i="126"/>
  <c r="D18" i="126"/>
  <c r="T17" i="126"/>
  <c r="S17" i="126"/>
  <c r="N17" i="126"/>
  <c r="J17" i="126"/>
  <c r="I17" i="126"/>
  <c r="D17" i="126"/>
  <c r="T16" i="126"/>
  <c r="S16" i="126"/>
  <c r="N16" i="126"/>
  <c r="J16" i="126"/>
  <c r="I16" i="126"/>
  <c r="D16" i="126"/>
  <c r="T15" i="126"/>
  <c r="S15" i="126"/>
  <c r="N15" i="126"/>
  <c r="J15" i="126"/>
  <c r="I15" i="126"/>
  <c r="D15" i="126"/>
  <c r="T14" i="126"/>
  <c r="S14" i="126"/>
  <c r="N14" i="126"/>
  <c r="J14" i="126"/>
  <c r="I14" i="126"/>
  <c r="D14" i="126"/>
  <c r="T13" i="126"/>
  <c r="S13" i="126"/>
  <c r="N13" i="126"/>
  <c r="J13" i="126"/>
  <c r="I13" i="126"/>
  <c r="D13" i="126"/>
  <c r="N8" i="126"/>
  <c r="D8" i="126"/>
  <c r="T4" i="126"/>
  <c r="B4" i="126"/>
  <c r="Q56" i="125"/>
  <c r="G56" i="125"/>
  <c r="T54" i="125"/>
  <c r="S54" i="125"/>
  <c r="N54" i="125"/>
  <c r="J54" i="125"/>
  <c r="I54" i="125"/>
  <c r="D54" i="125"/>
  <c r="T53" i="125"/>
  <c r="S53" i="125"/>
  <c r="N53" i="125"/>
  <c r="J53" i="125"/>
  <c r="I53" i="125"/>
  <c r="D53" i="125"/>
  <c r="T52" i="125"/>
  <c r="S52" i="125"/>
  <c r="N52" i="125"/>
  <c r="J52" i="125"/>
  <c r="I52" i="125"/>
  <c r="D52" i="125"/>
  <c r="T51" i="125"/>
  <c r="S51" i="125"/>
  <c r="N51" i="125"/>
  <c r="J51" i="125"/>
  <c r="I51" i="125"/>
  <c r="D51" i="125"/>
  <c r="T50" i="125"/>
  <c r="S50" i="125"/>
  <c r="N50" i="125"/>
  <c r="J50" i="125"/>
  <c r="I50" i="125"/>
  <c r="D50" i="125"/>
  <c r="T49" i="125"/>
  <c r="S49" i="125"/>
  <c r="N49" i="125"/>
  <c r="J49" i="125"/>
  <c r="I49" i="125"/>
  <c r="D49" i="125"/>
  <c r="T48" i="125"/>
  <c r="S48" i="125"/>
  <c r="N48" i="125"/>
  <c r="J48" i="125"/>
  <c r="I48" i="125"/>
  <c r="D48" i="125"/>
  <c r="T47" i="125"/>
  <c r="S47" i="125"/>
  <c r="N47" i="125"/>
  <c r="J47" i="125"/>
  <c r="I47" i="125"/>
  <c r="D47" i="125"/>
  <c r="T46" i="125"/>
  <c r="S46" i="125"/>
  <c r="N46" i="125"/>
  <c r="J46" i="125"/>
  <c r="I46" i="125"/>
  <c r="D46" i="125"/>
  <c r="T45" i="125"/>
  <c r="S45" i="125"/>
  <c r="N45" i="125"/>
  <c r="J45" i="125"/>
  <c r="I45" i="125"/>
  <c r="D45" i="125"/>
  <c r="T44" i="125"/>
  <c r="S44" i="125"/>
  <c r="N44" i="125"/>
  <c r="J44" i="125"/>
  <c r="I44" i="125"/>
  <c r="D44" i="125"/>
  <c r="T43" i="125"/>
  <c r="S43" i="125"/>
  <c r="N43" i="125"/>
  <c r="J43" i="125"/>
  <c r="I43" i="125"/>
  <c r="D43" i="125"/>
  <c r="T42" i="125"/>
  <c r="S42" i="125"/>
  <c r="N42" i="125"/>
  <c r="J42" i="125"/>
  <c r="I42" i="125"/>
  <c r="D42" i="125"/>
  <c r="T41" i="125"/>
  <c r="S41" i="125"/>
  <c r="N41" i="125"/>
  <c r="J41" i="125"/>
  <c r="I41" i="125"/>
  <c r="D41" i="125"/>
  <c r="T40" i="125"/>
  <c r="S40" i="125"/>
  <c r="Q55" i="125" s="1"/>
  <c r="Q58" i="125" s="1"/>
  <c r="S58" i="125" s="1"/>
  <c r="N40" i="125"/>
  <c r="J40" i="125"/>
  <c r="I40" i="125"/>
  <c r="D40" i="125"/>
  <c r="N35" i="125"/>
  <c r="D35" i="125"/>
  <c r="Q29" i="125"/>
  <c r="G29" i="125"/>
  <c r="T27" i="125"/>
  <c r="S27" i="125"/>
  <c r="N27" i="125"/>
  <c r="J27" i="125"/>
  <c r="I27" i="125"/>
  <c r="D27" i="125"/>
  <c r="T26" i="125"/>
  <c r="S26" i="125"/>
  <c r="N26" i="125"/>
  <c r="J26" i="125"/>
  <c r="I26" i="125"/>
  <c r="D26" i="125"/>
  <c r="T25" i="125"/>
  <c r="S25" i="125"/>
  <c r="N25" i="125"/>
  <c r="J25" i="125"/>
  <c r="I25" i="125"/>
  <c r="D25" i="125"/>
  <c r="T24" i="125"/>
  <c r="S24" i="125"/>
  <c r="N24" i="125"/>
  <c r="J24" i="125"/>
  <c r="I24" i="125"/>
  <c r="D24" i="125"/>
  <c r="T23" i="125"/>
  <c r="S23" i="125"/>
  <c r="N23" i="125"/>
  <c r="J23" i="125"/>
  <c r="I23" i="125"/>
  <c r="D23" i="125"/>
  <c r="T22" i="125"/>
  <c r="S22" i="125"/>
  <c r="N22" i="125"/>
  <c r="J22" i="125"/>
  <c r="I22" i="125"/>
  <c r="D22" i="125"/>
  <c r="T21" i="125"/>
  <c r="S21" i="125"/>
  <c r="N21" i="125"/>
  <c r="J21" i="125"/>
  <c r="I21" i="125"/>
  <c r="D21" i="125"/>
  <c r="T20" i="125"/>
  <c r="S20" i="125"/>
  <c r="N20" i="125"/>
  <c r="J20" i="125"/>
  <c r="I20" i="125"/>
  <c r="D20" i="125"/>
  <c r="T19" i="125"/>
  <c r="S19" i="125"/>
  <c r="N19" i="125"/>
  <c r="J19" i="125"/>
  <c r="I19" i="125"/>
  <c r="D19" i="125"/>
  <c r="T18" i="125"/>
  <c r="S18" i="125"/>
  <c r="N18" i="125"/>
  <c r="J18" i="125"/>
  <c r="I18" i="125"/>
  <c r="D18" i="125"/>
  <c r="T17" i="125"/>
  <c r="S17" i="125"/>
  <c r="N17" i="125"/>
  <c r="J17" i="125"/>
  <c r="I17" i="125"/>
  <c r="D17" i="125"/>
  <c r="T16" i="125"/>
  <c r="S16" i="125"/>
  <c r="N16" i="125"/>
  <c r="J16" i="125"/>
  <c r="I16" i="125"/>
  <c r="D16" i="125"/>
  <c r="T15" i="125"/>
  <c r="S15" i="125"/>
  <c r="N15" i="125"/>
  <c r="J15" i="125"/>
  <c r="I15" i="125"/>
  <c r="D15" i="125"/>
  <c r="T14" i="125"/>
  <c r="S14" i="125"/>
  <c r="N14" i="125"/>
  <c r="J14" i="125"/>
  <c r="I14" i="125"/>
  <c r="D14" i="125"/>
  <c r="G28" i="125" s="1"/>
  <c r="G31" i="125" s="1"/>
  <c r="I31" i="125" s="1"/>
  <c r="T13" i="125"/>
  <c r="S13" i="125"/>
  <c r="N13" i="125"/>
  <c r="J13" i="125"/>
  <c r="I13" i="125"/>
  <c r="D13" i="125"/>
  <c r="N8" i="125"/>
  <c r="D8" i="125"/>
  <c r="T4" i="125"/>
  <c r="B4" i="125"/>
  <c r="Q56" i="124"/>
  <c r="G56" i="124"/>
  <c r="T54" i="124"/>
  <c r="S54" i="124"/>
  <c r="N54" i="124"/>
  <c r="J54" i="124"/>
  <c r="I54" i="124"/>
  <c r="D54" i="124"/>
  <c r="T53" i="124"/>
  <c r="S53" i="124"/>
  <c r="N53" i="124"/>
  <c r="J53" i="124"/>
  <c r="I53" i="124"/>
  <c r="D53" i="124"/>
  <c r="T52" i="124"/>
  <c r="S52" i="124"/>
  <c r="N52" i="124"/>
  <c r="J52" i="124"/>
  <c r="I52" i="124"/>
  <c r="D52" i="124"/>
  <c r="T51" i="124"/>
  <c r="S51" i="124"/>
  <c r="N51" i="124"/>
  <c r="J51" i="124"/>
  <c r="I51" i="124"/>
  <c r="D51" i="124"/>
  <c r="T50" i="124"/>
  <c r="S50" i="124"/>
  <c r="N50" i="124"/>
  <c r="J50" i="124"/>
  <c r="I50" i="124"/>
  <c r="D50" i="124"/>
  <c r="T49" i="124"/>
  <c r="S49" i="124"/>
  <c r="N49" i="124"/>
  <c r="J49" i="124"/>
  <c r="I49" i="124"/>
  <c r="D49" i="124"/>
  <c r="T48" i="124"/>
  <c r="S48" i="124"/>
  <c r="N48" i="124"/>
  <c r="J48" i="124"/>
  <c r="I48" i="124"/>
  <c r="D48" i="124"/>
  <c r="T47" i="124"/>
  <c r="S47" i="124"/>
  <c r="N47" i="124"/>
  <c r="J47" i="124"/>
  <c r="I47" i="124"/>
  <c r="D47" i="124"/>
  <c r="T46" i="124"/>
  <c r="S46" i="124"/>
  <c r="N46" i="124"/>
  <c r="J46" i="124"/>
  <c r="I46" i="124"/>
  <c r="D46" i="124"/>
  <c r="T45" i="124"/>
  <c r="S45" i="124"/>
  <c r="N45" i="124"/>
  <c r="J45" i="124"/>
  <c r="I45" i="124"/>
  <c r="D45" i="124"/>
  <c r="T44" i="124"/>
  <c r="S44" i="124"/>
  <c r="N44" i="124"/>
  <c r="J44" i="124"/>
  <c r="I44" i="124"/>
  <c r="D44" i="124"/>
  <c r="T43" i="124"/>
  <c r="S43" i="124"/>
  <c r="N43" i="124"/>
  <c r="J43" i="124"/>
  <c r="I43" i="124"/>
  <c r="D43" i="124"/>
  <c r="T42" i="124"/>
  <c r="S42" i="124"/>
  <c r="N42" i="124"/>
  <c r="J42" i="124"/>
  <c r="I42" i="124"/>
  <c r="D42" i="124"/>
  <c r="T41" i="124"/>
  <c r="S41" i="124"/>
  <c r="N41" i="124"/>
  <c r="J41" i="124"/>
  <c r="I41" i="124"/>
  <c r="D41" i="124"/>
  <c r="G55" i="124" s="1"/>
  <c r="G58" i="124" s="1"/>
  <c r="I58" i="124" s="1"/>
  <c r="T40" i="124"/>
  <c r="S40" i="124"/>
  <c r="N40" i="124"/>
  <c r="J40" i="124"/>
  <c r="I40" i="124"/>
  <c r="D40" i="124"/>
  <c r="N35" i="124"/>
  <c r="D35" i="124"/>
  <c r="Q29" i="124"/>
  <c r="G29" i="124"/>
  <c r="T27" i="124"/>
  <c r="S27" i="124"/>
  <c r="N27" i="124"/>
  <c r="J27" i="124"/>
  <c r="I27" i="124"/>
  <c r="D27" i="124"/>
  <c r="T26" i="124"/>
  <c r="S26" i="124"/>
  <c r="N26" i="124"/>
  <c r="J26" i="124"/>
  <c r="I26" i="124"/>
  <c r="D26" i="124"/>
  <c r="T25" i="124"/>
  <c r="S25" i="124"/>
  <c r="N25" i="124"/>
  <c r="J25" i="124"/>
  <c r="I25" i="124"/>
  <c r="D25" i="124"/>
  <c r="T24" i="124"/>
  <c r="S24" i="124"/>
  <c r="N24" i="124"/>
  <c r="J24" i="124"/>
  <c r="I24" i="124"/>
  <c r="D24" i="124"/>
  <c r="T23" i="124"/>
  <c r="S23" i="124"/>
  <c r="N23" i="124"/>
  <c r="J23" i="124"/>
  <c r="I23" i="124"/>
  <c r="D23" i="124"/>
  <c r="T22" i="124"/>
  <c r="S22" i="124"/>
  <c r="N22" i="124"/>
  <c r="J22" i="124"/>
  <c r="I22" i="124"/>
  <c r="D22" i="124"/>
  <c r="T21" i="124"/>
  <c r="S21" i="124"/>
  <c r="N21" i="124"/>
  <c r="J21" i="124"/>
  <c r="I21" i="124"/>
  <c r="D21" i="124"/>
  <c r="T20" i="124"/>
  <c r="S20" i="124"/>
  <c r="N20" i="124"/>
  <c r="J20" i="124"/>
  <c r="I20" i="124"/>
  <c r="D20" i="124"/>
  <c r="T19" i="124"/>
  <c r="S19" i="124"/>
  <c r="N19" i="124"/>
  <c r="J19" i="124"/>
  <c r="I19" i="124"/>
  <c r="D19" i="124"/>
  <c r="T18" i="124"/>
  <c r="S18" i="124"/>
  <c r="N18" i="124"/>
  <c r="J18" i="124"/>
  <c r="I18" i="124"/>
  <c r="D18" i="124"/>
  <c r="T17" i="124"/>
  <c r="S17" i="124"/>
  <c r="N17" i="124"/>
  <c r="J17" i="124"/>
  <c r="I17" i="124"/>
  <c r="D17" i="124"/>
  <c r="T16" i="124"/>
  <c r="S16" i="124"/>
  <c r="N16" i="124"/>
  <c r="J16" i="124"/>
  <c r="I16" i="124"/>
  <c r="D16" i="124"/>
  <c r="T15" i="124"/>
  <c r="S15" i="124"/>
  <c r="N15" i="124"/>
  <c r="J15" i="124"/>
  <c r="I15" i="124"/>
  <c r="D15" i="124"/>
  <c r="T14" i="124"/>
  <c r="S14" i="124"/>
  <c r="N14" i="124"/>
  <c r="J14" i="124"/>
  <c r="I14" i="124"/>
  <c r="D14" i="124"/>
  <c r="T13" i="124"/>
  <c r="S13" i="124"/>
  <c r="Q28" i="124" s="1"/>
  <c r="Q31" i="124" s="1"/>
  <c r="S31" i="124" s="1"/>
  <c r="N13" i="124"/>
  <c r="J13" i="124"/>
  <c r="I13" i="124"/>
  <c r="D13" i="124"/>
  <c r="G28" i="124" s="1"/>
  <c r="G31" i="124" s="1"/>
  <c r="I31" i="124" s="1"/>
  <c r="N8" i="124"/>
  <c r="D8" i="124"/>
  <c r="T4" i="124"/>
  <c r="B4" i="124"/>
  <c r="Q56" i="123"/>
  <c r="G56" i="123"/>
  <c r="T54" i="123"/>
  <c r="S54" i="123"/>
  <c r="N54" i="123"/>
  <c r="J54" i="123"/>
  <c r="I54" i="123"/>
  <c r="D54" i="123"/>
  <c r="T53" i="123"/>
  <c r="S53" i="123"/>
  <c r="N53" i="123"/>
  <c r="J53" i="123"/>
  <c r="I53" i="123"/>
  <c r="D53" i="123"/>
  <c r="T52" i="123"/>
  <c r="S52" i="123"/>
  <c r="N52" i="123"/>
  <c r="J52" i="123"/>
  <c r="I52" i="123"/>
  <c r="D52" i="123"/>
  <c r="T51" i="123"/>
  <c r="S51" i="123"/>
  <c r="N51" i="123"/>
  <c r="J51" i="123"/>
  <c r="I51" i="123"/>
  <c r="D51" i="123"/>
  <c r="T50" i="123"/>
  <c r="S50" i="123"/>
  <c r="N50" i="123"/>
  <c r="J50" i="123"/>
  <c r="I50" i="123"/>
  <c r="D50" i="123"/>
  <c r="T49" i="123"/>
  <c r="S49" i="123"/>
  <c r="N49" i="123"/>
  <c r="J49" i="123"/>
  <c r="I49" i="123"/>
  <c r="D49" i="123"/>
  <c r="T48" i="123"/>
  <c r="S48" i="123"/>
  <c r="N48" i="123"/>
  <c r="J48" i="123"/>
  <c r="I48" i="123"/>
  <c r="D48" i="123"/>
  <c r="T47" i="123"/>
  <c r="S47" i="123"/>
  <c r="N47" i="123"/>
  <c r="J47" i="123"/>
  <c r="I47" i="123"/>
  <c r="D47" i="123"/>
  <c r="T46" i="123"/>
  <c r="S46" i="123"/>
  <c r="N46" i="123"/>
  <c r="J46" i="123"/>
  <c r="I46" i="123"/>
  <c r="D46" i="123"/>
  <c r="T45" i="123"/>
  <c r="S45" i="123"/>
  <c r="N45" i="123"/>
  <c r="J45" i="123"/>
  <c r="I45" i="123"/>
  <c r="D45" i="123"/>
  <c r="T44" i="123"/>
  <c r="S44" i="123"/>
  <c r="N44" i="123"/>
  <c r="J44" i="123"/>
  <c r="I44" i="123"/>
  <c r="D44" i="123"/>
  <c r="T43" i="123"/>
  <c r="S43" i="123"/>
  <c r="N43" i="123"/>
  <c r="J43" i="123"/>
  <c r="I43" i="123"/>
  <c r="D43" i="123"/>
  <c r="T42" i="123"/>
  <c r="S42" i="123"/>
  <c r="N42" i="123"/>
  <c r="J42" i="123"/>
  <c r="I42" i="123"/>
  <c r="D42" i="123"/>
  <c r="T41" i="123"/>
  <c r="S41" i="123"/>
  <c r="N41" i="123"/>
  <c r="J41" i="123"/>
  <c r="I41" i="123"/>
  <c r="D41" i="123"/>
  <c r="T40" i="123"/>
  <c r="S40" i="123"/>
  <c r="Q55" i="123" s="1"/>
  <c r="Q58" i="123" s="1"/>
  <c r="S58" i="123" s="1"/>
  <c r="N40" i="123"/>
  <c r="J40" i="123"/>
  <c r="I40" i="123"/>
  <c r="D40" i="123"/>
  <c r="N35" i="123"/>
  <c r="D35" i="123"/>
  <c r="Q29" i="123"/>
  <c r="G29" i="123"/>
  <c r="T27" i="123"/>
  <c r="S27" i="123"/>
  <c r="N27" i="123"/>
  <c r="J27" i="123"/>
  <c r="I27" i="123"/>
  <c r="D27" i="123"/>
  <c r="T26" i="123"/>
  <c r="S26" i="123"/>
  <c r="N26" i="123"/>
  <c r="J26" i="123"/>
  <c r="I26" i="123"/>
  <c r="D26" i="123"/>
  <c r="T25" i="123"/>
  <c r="S25" i="123"/>
  <c r="N25" i="123"/>
  <c r="J25" i="123"/>
  <c r="I25" i="123"/>
  <c r="D25" i="123"/>
  <c r="T24" i="123"/>
  <c r="S24" i="123"/>
  <c r="N24" i="123"/>
  <c r="J24" i="123"/>
  <c r="I24" i="123"/>
  <c r="D24" i="123"/>
  <c r="T23" i="123"/>
  <c r="S23" i="123"/>
  <c r="N23" i="123"/>
  <c r="J23" i="123"/>
  <c r="I23" i="123"/>
  <c r="D23" i="123"/>
  <c r="T22" i="123"/>
  <c r="S22" i="123"/>
  <c r="N22" i="123"/>
  <c r="J22" i="123"/>
  <c r="I22" i="123"/>
  <c r="D22" i="123"/>
  <c r="T21" i="123"/>
  <c r="S21" i="123"/>
  <c r="N21" i="123"/>
  <c r="J21" i="123"/>
  <c r="I21" i="123"/>
  <c r="D21" i="123"/>
  <c r="T20" i="123"/>
  <c r="S20" i="123"/>
  <c r="N20" i="123"/>
  <c r="J20" i="123"/>
  <c r="I20" i="123"/>
  <c r="D20" i="123"/>
  <c r="T19" i="123"/>
  <c r="S19" i="123"/>
  <c r="N19" i="123"/>
  <c r="J19" i="123"/>
  <c r="I19" i="123"/>
  <c r="D19" i="123"/>
  <c r="T18" i="123"/>
  <c r="S18" i="123"/>
  <c r="N18" i="123"/>
  <c r="J18" i="123"/>
  <c r="I18" i="123"/>
  <c r="D18" i="123"/>
  <c r="T17" i="123"/>
  <c r="S17" i="123"/>
  <c r="N17" i="123"/>
  <c r="J17" i="123"/>
  <c r="I17" i="123"/>
  <c r="D17" i="123"/>
  <c r="T16" i="123"/>
  <c r="S16" i="123"/>
  <c r="N16" i="123"/>
  <c r="J16" i="123"/>
  <c r="I16" i="123"/>
  <c r="D16" i="123"/>
  <c r="T15" i="123"/>
  <c r="S15" i="123"/>
  <c r="N15" i="123"/>
  <c r="J15" i="123"/>
  <c r="I15" i="123"/>
  <c r="D15" i="123"/>
  <c r="T14" i="123"/>
  <c r="S14" i="123"/>
  <c r="N14" i="123"/>
  <c r="J14" i="123"/>
  <c r="I14" i="123"/>
  <c r="D14" i="123"/>
  <c r="T13" i="123"/>
  <c r="S13" i="123"/>
  <c r="N13" i="123"/>
  <c r="J13" i="123"/>
  <c r="I13" i="123"/>
  <c r="D13" i="123"/>
  <c r="N8" i="123"/>
  <c r="D8" i="123"/>
  <c r="T4" i="123"/>
  <c r="B4" i="123"/>
  <c r="Q56" i="122"/>
  <c r="G56" i="122"/>
  <c r="T54" i="122"/>
  <c r="S54" i="122"/>
  <c r="N54" i="122"/>
  <c r="J54" i="122"/>
  <c r="I54" i="122"/>
  <c r="D54" i="122"/>
  <c r="T53" i="122"/>
  <c r="S53" i="122"/>
  <c r="N53" i="122"/>
  <c r="J53" i="122"/>
  <c r="I53" i="122"/>
  <c r="D53" i="122"/>
  <c r="T52" i="122"/>
  <c r="S52" i="122"/>
  <c r="N52" i="122"/>
  <c r="J52" i="122"/>
  <c r="I52" i="122"/>
  <c r="D52" i="122"/>
  <c r="T51" i="122"/>
  <c r="S51" i="122"/>
  <c r="N51" i="122"/>
  <c r="J51" i="122"/>
  <c r="I51" i="122"/>
  <c r="D51" i="122"/>
  <c r="T50" i="122"/>
  <c r="S50" i="122"/>
  <c r="N50" i="122"/>
  <c r="J50" i="122"/>
  <c r="I50" i="122"/>
  <c r="D50" i="122"/>
  <c r="T49" i="122"/>
  <c r="S49" i="122"/>
  <c r="N49" i="122"/>
  <c r="J49" i="122"/>
  <c r="I49" i="122"/>
  <c r="D49" i="122"/>
  <c r="T48" i="122"/>
  <c r="S48" i="122"/>
  <c r="N48" i="122"/>
  <c r="J48" i="122"/>
  <c r="I48" i="122"/>
  <c r="D48" i="122"/>
  <c r="T47" i="122"/>
  <c r="S47" i="122"/>
  <c r="N47" i="122"/>
  <c r="J47" i="122"/>
  <c r="I47" i="122"/>
  <c r="D47" i="122"/>
  <c r="T46" i="122"/>
  <c r="S46" i="122"/>
  <c r="N46" i="122"/>
  <c r="J46" i="122"/>
  <c r="I46" i="122"/>
  <c r="D46" i="122"/>
  <c r="T45" i="122"/>
  <c r="S45" i="122"/>
  <c r="N45" i="122"/>
  <c r="J45" i="122"/>
  <c r="I45" i="122"/>
  <c r="D45" i="122"/>
  <c r="T44" i="122"/>
  <c r="S44" i="122"/>
  <c r="N44" i="122"/>
  <c r="J44" i="122"/>
  <c r="I44" i="122"/>
  <c r="D44" i="122"/>
  <c r="T43" i="122"/>
  <c r="S43" i="122"/>
  <c r="N43" i="122"/>
  <c r="J43" i="122"/>
  <c r="I43" i="122"/>
  <c r="D43" i="122"/>
  <c r="T42" i="122"/>
  <c r="S42" i="122"/>
  <c r="N42" i="122"/>
  <c r="J42" i="122"/>
  <c r="I42" i="122"/>
  <c r="D42" i="122"/>
  <c r="T41" i="122"/>
  <c r="S41" i="122"/>
  <c r="Q55" i="122" s="1"/>
  <c r="Q58" i="122" s="1"/>
  <c r="S58" i="122" s="1"/>
  <c r="N41" i="122"/>
  <c r="J41" i="122"/>
  <c r="I41" i="122"/>
  <c r="D41" i="122"/>
  <c r="T40" i="122"/>
  <c r="S40" i="122"/>
  <c r="N40" i="122"/>
  <c r="J40" i="122"/>
  <c r="I40" i="122"/>
  <c r="D40" i="122"/>
  <c r="N35" i="122"/>
  <c r="D35" i="122"/>
  <c r="Q29" i="122"/>
  <c r="G29" i="122"/>
  <c r="T27" i="122"/>
  <c r="S27" i="122"/>
  <c r="N27" i="122"/>
  <c r="J27" i="122"/>
  <c r="I27" i="122"/>
  <c r="D27" i="122"/>
  <c r="T26" i="122"/>
  <c r="S26" i="122"/>
  <c r="N26" i="122"/>
  <c r="J26" i="122"/>
  <c r="I26" i="122"/>
  <c r="D26" i="122"/>
  <c r="T25" i="122"/>
  <c r="S25" i="122"/>
  <c r="N25" i="122"/>
  <c r="J25" i="122"/>
  <c r="I25" i="122"/>
  <c r="D25" i="122"/>
  <c r="T24" i="122"/>
  <c r="S24" i="122"/>
  <c r="N24" i="122"/>
  <c r="J24" i="122"/>
  <c r="I24" i="122"/>
  <c r="D24" i="122"/>
  <c r="T23" i="122"/>
  <c r="S23" i="122"/>
  <c r="N23" i="122"/>
  <c r="J23" i="122"/>
  <c r="I23" i="122"/>
  <c r="D23" i="122"/>
  <c r="T22" i="122"/>
  <c r="S22" i="122"/>
  <c r="N22" i="122"/>
  <c r="J22" i="122"/>
  <c r="I22" i="122"/>
  <c r="D22" i="122"/>
  <c r="T21" i="122"/>
  <c r="S21" i="122"/>
  <c r="N21" i="122"/>
  <c r="J21" i="122"/>
  <c r="I21" i="122"/>
  <c r="D21" i="122"/>
  <c r="T20" i="122"/>
  <c r="S20" i="122"/>
  <c r="N20" i="122"/>
  <c r="J20" i="122"/>
  <c r="I20" i="122"/>
  <c r="D20" i="122"/>
  <c r="T19" i="122"/>
  <c r="S19" i="122"/>
  <c r="N19" i="122"/>
  <c r="J19" i="122"/>
  <c r="I19" i="122"/>
  <c r="D19" i="122"/>
  <c r="T18" i="122"/>
  <c r="S18" i="122"/>
  <c r="N18" i="122"/>
  <c r="J18" i="122"/>
  <c r="I18" i="122"/>
  <c r="D18" i="122"/>
  <c r="T17" i="122"/>
  <c r="S17" i="122"/>
  <c r="N17" i="122"/>
  <c r="J17" i="122"/>
  <c r="I17" i="122"/>
  <c r="D17" i="122"/>
  <c r="T16" i="122"/>
  <c r="S16" i="122"/>
  <c r="N16" i="122"/>
  <c r="J16" i="122"/>
  <c r="I16" i="122"/>
  <c r="D16" i="122"/>
  <c r="T15" i="122"/>
  <c r="S15" i="122"/>
  <c r="N15" i="122"/>
  <c r="J15" i="122"/>
  <c r="I15" i="122"/>
  <c r="D15" i="122"/>
  <c r="T14" i="122"/>
  <c r="S14" i="122"/>
  <c r="N14" i="122"/>
  <c r="J14" i="122"/>
  <c r="I14" i="122"/>
  <c r="D14" i="122"/>
  <c r="T13" i="122"/>
  <c r="S13" i="122"/>
  <c r="N13" i="122"/>
  <c r="J13" i="122"/>
  <c r="I13" i="122"/>
  <c r="D13" i="122"/>
  <c r="G28" i="122" s="1"/>
  <c r="G31" i="122" s="1"/>
  <c r="I31" i="122" s="1"/>
  <c r="N8" i="122"/>
  <c r="D8" i="122"/>
  <c r="T4" i="122"/>
  <c r="B4" i="122"/>
  <c r="Q56" i="121"/>
  <c r="G56" i="121"/>
  <c r="T54" i="121"/>
  <c r="S54" i="121"/>
  <c r="N54" i="121"/>
  <c r="J54" i="121"/>
  <c r="I54" i="121"/>
  <c r="D54" i="121"/>
  <c r="T53" i="121"/>
  <c r="S53" i="121"/>
  <c r="N53" i="121"/>
  <c r="J53" i="121"/>
  <c r="I53" i="121"/>
  <c r="D53" i="121"/>
  <c r="T52" i="121"/>
  <c r="S52" i="121"/>
  <c r="N52" i="121"/>
  <c r="J52" i="121"/>
  <c r="I52" i="121"/>
  <c r="D52" i="121"/>
  <c r="T51" i="121"/>
  <c r="S51" i="121"/>
  <c r="N51" i="121"/>
  <c r="J51" i="121"/>
  <c r="I51" i="121"/>
  <c r="D51" i="121"/>
  <c r="T50" i="121"/>
  <c r="S50" i="121"/>
  <c r="N50" i="121"/>
  <c r="J50" i="121"/>
  <c r="I50" i="121"/>
  <c r="D50" i="121"/>
  <c r="T49" i="121"/>
  <c r="S49" i="121"/>
  <c r="N49" i="121"/>
  <c r="J49" i="121"/>
  <c r="I49" i="121"/>
  <c r="D49" i="121"/>
  <c r="T48" i="121"/>
  <c r="S48" i="121"/>
  <c r="N48" i="121"/>
  <c r="J48" i="121"/>
  <c r="I48" i="121"/>
  <c r="D48" i="121"/>
  <c r="T47" i="121"/>
  <c r="S47" i="121"/>
  <c r="N47" i="121"/>
  <c r="J47" i="121"/>
  <c r="I47" i="121"/>
  <c r="D47" i="121"/>
  <c r="T46" i="121"/>
  <c r="S46" i="121"/>
  <c r="N46" i="121"/>
  <c r="J46" i="121"/>
  <c r="I46" i="121"/>
  <c r="D46" i="121"/>
  <c r="T45" i="121"/>
  <c r="S45" i="121"/>
  <c r="N45" i="121"/>
  <c r="J45" i="121"/>
  <c r="I45" i="121"/>
  <c r="D45" i="121"/>
  <c r="T44" i="121"/>
  <c r="S44" i="121"/>
  <c r="N44" i="121"/>
  <c r="J44" i="121"/>
  <c r="I44" i="121"/>
  <c r="D44" i="121"/>
  <c r="T43" i="121"/>
  <c r="S43" i="121"/>
  <c r="N43" i="121"/>
  <c r="J43" i="121"/>
  <c r="I43" i="121"/>
  <c r="D43" i="121"/>
  <c r="T42" i="121"/>
  <c r="S42" i="121"/>
  <c r="N42" i="121"/>
  <c r="J42" i="121"/>
  <c r="I42" i="121"/>
  <c r="D42" i="121"/>
  <c r="T41" i="121"/>
  <c r="S41" i="121"/>
  <c r="N41" i="121"/>
  <c r="J41" i="121"/>
  <c r="I41" i="121"/>
  <c r="D41" i="121"/>
  <c r="T40" i="121"/>
  <c r="S40" i="121"/>
  <c r="N40" i="121"/>
  <c r="J40" i="121"/>
  <c r="I40" i="121"/>
  <c r="D40" i="121"/>
  <c r="G55" i="121" s="1"/>
  <c r="G58" i="121" s="1"/>
  <c r="I58" i="121" s="1"/>
  <c r="N35" i="121"/>
  <c r="D35" i="121"/>
  <c r="Q29" i="121"/>
  <c r="G29" i="121"/>
  <c r="T27" i="121"/>
  <c r="S27" i="121"/>
  <c r="N27" i="121"/>
  <c r="J27" i="121"/>
  <c r="I27" i="121"/>
  <c r="D27" i="121"/>
  <c r="T26" i="121"/>
  <c r="S26" i="121"/>
  <c r="N26" i="121"/>
  <c r="J26" i="121"/>
  <c r="I26" i="121"/>
  <c r="D26" i="121"/>
  <c r="T25" i="121"/>
  <c r="S25" i="121"/>
  <c r="N25" i="121"/>
  <c r="J25" i="121"/>
  <c r="I25" i="121"/>
  <c r="D25" i="121"/>
  <c r="T24" i="121"/>
  <c r="S24" i="121"/>
  <c r="N24" i="121"/>
  <c r="J24" i="121"/>
  <c r="I24" i="121"/>
  <c r="D24" i="121"/>
  <c r="T23" i="121"/>
  <c r="S23" i="121"/>
  <c r="N23" i="121"/>
  <c r="J23" i="121"/>
  <c r="I23" i="121"/>
  <c r="D23" i="121"/>
  <c r="T22" i="121"/>
  <c r="S22" i="121"/>
  <c r="N22" i="121"/>
  <c r="J22" i="121"/>
  <c r="I22" i="121"/>
  <c r="D22" i="121"/>
  <c r="T21" i="121"/>
  <c r="S21" i="121"/>
  <c r="N21" i="121"/>
  <c r="J21" i="121"/>
  <c r="I21" i="121"/>
  <c r="D21" i="121"/>
  <c r="T20" i="121"/>
  <c r="S20" i="121"/>
  <c r="N20" i="121"/>
  <c r="J20" i="121"/>
  <c r="I20" i="121"/>
  <c r="D20" i="121"/>
  <c r="T19" i="121"/>
  <c r="S19" i="121"/>
  <c r="N19" i="121"/>
  <c r="J19" i="121"/>
  <c r="I19" i="121"/>
  <c r="D19" i="121"/>
  <c r="T18" i="121"/>
  <c r="S18" i="121"/>
  <c r="N18" i="121"/>
  <c r="J18" i="121"/>
  <c r="I18" i="121"/>
  <c r="D18" i="121"/>
  <c r="T17" i="121"/>
  <c r="S17" i="121"/>
  <c r="N17" i="121"/>
  <c r="J17" i="121"/>
  <c r="I17" i="121"/>
  <c r="D17" i="121"/>
  <c r="T16" i="121"/>
  <c r="S16" i="121"/>
  <c r="N16" i="121"/>
  <c r="J16" i="121"/>
  <c r="I16" i="121"/>
  <c r="D16" i="121"/>
  <c r="T15" i="121"/>
  <c r="S15" i="121"/>
  <c r="N15" i="121"/>
  <c r="J15" i="121"/>
  <c r="I15" i="121"/>
  <c r="D15" i="121"/>
  <c r="T14" i="121"/>
  <c r="S14" i="121"/>
  <c r="Q28" i="121" s="1"/>
  <c r="Q31" i="121" s="1"/>
  <c r="S31" i="121" s="1"/>
  <c r="N14" i="121"/>
  <c r="J14" i="121"/>
  <c r="I14" i="121"/>
  <c r="D14" i="121"/>
  <c r="G28" i="121" s="1"/>
  <c r="G31" i="121" s="1"/>
  <c r="I31" i="121" s="1"/>
  <c r="T13" i="121"/>
  <c r="S13" i="121"/>
  <c r="N13" i="121"/>
  <c r="J13" i="121"/>
  <c r="I13" i="121"/>
  <c r="D13" i="121"/>
  <c r="N8" i="121"/>
  <c r="D8" i="121"/>
  <c r="T4" i="121"/>
  <c r="B4" i="121"/>
  <c r="Q56" i="120"/>
  <c r="G56" i="120"/>
  <c r="T54" i="120"/>
  <c r="S54" i="120"/>
  <c r="N54" i="120"/>
  <c r="J54" i="120"/>
  <c r="I54" i="120"/>
  <c r="D54" i="120"/>
  <c r="T53" i="120"/>
  <c r="S53" i="120"/>
  <c r="N53" i="120"/>
  <c r="J53" i="120"/>
  <c r="I53" i="120"/>
  <c r="D53" i="120"/>
  <c r="T52" i="120"/>
  <c r="S52" i="120"/>
  <c r="N52" i="120"/>
  <c r="J52" i="120"/>
  <c r="I52" i="120"/>
  <c r="D52" i="120"/>
  <c r="T51" i="120"/>
  <c r="S51" i="120"/>
  <c r="N51" i="120"/>
  <c r="J51" i="120"/>
  <c r="I51" i="120"/>
  <c r="D51" i="120"/>
  <c r="T50" i="120"/>
  <c r="S50" i="120"/>
  <c r="N50" i="120"/>
  <c r="J50" i="120"/>
  <c r="I50" i="120"/>
  <c r="D50" i="120"/>
  <c r="T49" i="120"/>
  <c r="S49" i="120"/>
  <c r="N49" i="120"/>
  <c r="J49" i="120"/>
  <c r="I49" i="120"/>
  <c r="D49" i="120"/>
  <c r="T48" i="120"/>
  <c r="S48" i="120"/>
  <c r="N48" i="120"/>
  <c r="J48" i="120"/>
  <c r="I48" i="120"/>
  <c r="D48" i="120"/>
  <c r="T47" i="120"/>
  <c r="S47" i="120"/>
  <c r="N47" i="120"/>
  <c r="J47" i="120"/>
  <c r="I47" i="120"/>
  <c r="D47" i="120"/>
  <c r="T46" i="120"/>
  <c r="S46" i="120"/>
  <c r="N46" i="120"/>
  <c r="J46" i="120"/>
  <c r="I46" i="120"/>
  <c r="D46" i="120"/>
  <c r="T45" i="120"/>
  <c r="S45" i="120"/>
  <c r="N45" i="120"/>
  <c r="J45" i="120"/>
  <c r="I45" i="120"/>
  <c r="D45" i="120"/>
  <c r="T44" i="120"/>
  <c r="S44" i="120"/>
  <c r="N44" i="120"/>
  <c r="J44" i="120"/>
  <c r="I44" i="120"/>
  <c r="D44" i="120"/>
  <c r="T43" i="120"/>
  <c r="S43" i="120"/>
  <c r="N43" i="120"/>
  <c r="J43" i="120"/>
  <c r="I43" i="120"/>
  <c r="D43" i="120"/>
  <c r="T42" i="120"/>
  <c r="S42" i="120"/>
  <c r="N42" i="120"/>
  <c r="J42" i="120"/>
  <c r="I42" i="120"/>
  <c r="D42" i="120"/>
  <c r="T41" i="120"/>
  <c r="S41" i="120"/>
  <c r="Q55" i="120" s="1"/>
  <c r="Q58" i="120" s="1"/>
  <c r="S58" i="120" s="1"/>
  <c r="N41" i="120"/>
  <c r="J41" i="120"/>
  <c r="I41" i="120"/>
  <c r="D41" i="120"/>
  <c r="G55" i="120" s="1"/>
  <c r="G58" i="120" s="1"/>
  <c r="T40" i="120"/>
  <c r="S40" i="120"/>
  <c r="N40" i="120"/>
  <c r="J40" i="120"/>
  <c r="I40" i="120"/>
  <c r="D40" i="120"/>
  <c r="N35" i="120"/>
  <c r="D35" i="120"/>
  <c r="Q29" i="120"/>
  <c r="G29" i="120"/>
  <c r="T27" i="120"/>
  <c r="S27" i="120"/>
  <c r="N27" i="120"/>
  <c r="J27" i="120"/>
  <c r="I27" i="120"/>
  <c r="D27" i="120"/>
  <c r="T26" i="120"/>
  <c r="S26" i="120"/>
  <c r="N26" i="120"/>
  <c r="J26" i="120"/>
  <c r="I26" i="120"/>
  <c r="D26" i="120"/>
  <c r="T25" i="120"/>
  <c r="S25" i="120"/>
  <c r="N25" i="120"/>
  <c r="J25" i="120"/>
  <c r="I25" i="120"/>
  <c r="D25" i="120"/>
  <c r="T24" i="120"/>
  <c r="S24" i="120"/>
  <c r="N24" i="120"/>
  <c r="J24" i="120"/>
  <c r="I24" i="120"/>
  <c r="D24" i="120"/>
  <c r="T23" i="120"/>
  <c r="S23" i="120"/>
  <c r="N23" i="120"/>
  <c r="J23" i="120"/>
  <c r="I23" i="120"/>
  <c r="D23" i="120"/>
  <c r="T22" i="120"/>
  <c r="S22" i="120"/>
  <c r="N22" i="120"/>
  <c r="J22" i="120"/>
  <c r="I22" i="120"/>
  <c r="D22" i="120"/>
  <c r="T21" i="120"/>
  <c r="S21" i="120"/>
  <c r="N21" i="120"/>
  <c r="J21" i="120"/>
  <c r="I21" i="120"/>
  <c r="D21" i="120"/>
  <c r="T20" i="120"/>
  <c r="S20" i="120"/>
  <c r="N20" i="120"/>
  <c r="J20" i="120"/>
  <c r="I20" i="120"/>
  <c r="D20" i="120"/>
  <c r="T19" i="120"/>
  <c r="S19" i="120"/>
  <c r="N19" i="120"/>
  <c r="J19" i="120"/>
  <c r="I19" i="120"/>
  <c r="D19" i="120"/>
  <c r="T18" i="120"/>
  <c r="S18" i="120"/>
  <c r="N18" i="120"/>
  <c r="J18" i="120"/>
  <c r="I18" i="120"/>
  <c r="D18" i="120"/>
  <c r="T17" i="120"/>
  <c r="S17" i="120"/>
  <c r="N17" i="120"/>
  <c r="J17" i="120"/>
  <c r="I17" i="120"/>
  <c r="D17" i="120"/>
  <c r="T16" i="120"/>
  <c r="S16" i="120"/>
  <c r="N16" i="120"/>
  <c r="J16" i="120"/>
  <c r="I16" i="120"/>
  <c r="D16" i="120"/>
  <c r="T15" i="120"/>
  <c r="S15" i="120"/>
  <c r="N15" i="120"/>
  <c r="J15" i="120"/>
  <c r="I15" i="120"/>
  <c r="D15" i="120"/>
  <c r="T14" i="120"/>
  <c r="S14" i="120"/>
  <c r="N14" i="120"/>
  <c r="J14" i="120"/>
  <c r="I14" i="120"/>
  <c r="D14" i="120"/>
  <c r="T13" i="120"/>
  <c r="S13" i="120"/>
  <c r="Q28" i="120" s="1"/>
  <c r="Q31" i="120" s="1"/>
  <c r="S31" i="120" s="1"/>
  <c r="N13" i="120"/>
  <c r="J13" i="120"/>
  <c r="I13" i="120"/>
  <c r="D13" i="120"/>
  <c r="N8" i="120"/>
  <c r="D8" i="120"/>
  <c r="T4" i="120"/>
  <c r="B4" i="120"/>
  <c r="Q56" i="119"/>
  <c r="G56" i="119"/>
  <c r="T54" i="119"/>
  <c r="S54" i="119"/>
  <c r="N54" i="119"/>
  <c r="J54" i="119"/>
  <c r="I54" i="119"/>
  <c r="D54" i="119"/>
  <c r="T53" i="119"/>
  <c r="S53" i="119"/>
  <c r="N53" i="119"/>
  <c r="J53" i="119"/>
  <c r="I53" i="119"/>
  <c r="D53" i="119"/>
  <c r="T52" i="119"/>
  <c r="S52" i="119"/>
  <c r="N52" i="119"/>
  <c r="J52" i="119"/>
  <c r="I52" i="119"/>
  <c r="D52" i="119"/>
  <c r="T51" i="119"/>
  <c r="S51" i="119"/>
  <c r="N51" i="119"/>
  <c r="J51" i="119"/>
  <c r="I51" i="119"/>
  <c r="D51" i="119"/>
  <c r="T50" i="119"/>
  <c r="S50" i="119"/>
  <c r="N50" i="119"/>
  <c r="J50" i="119"/>
  <c r="I50" i="119"/>
  <c r="D50" i="119"/>
  <c r="T49" i="119"/>
  <c r="S49" i="119"/>
  <c r="N49" i="119"/>
  <c r="J49" i="119"/>
  <c r="I49" i="119"/>
  <c r="D49" i="119"/>
  <c r="T48" i="119"/>
  <c r="S48" i="119"/>
  <c r="N48" i="119"/>
  <c r="J48" i="119"/>
  <c r="I48" i="119"/>
  <c r="D48" i="119"/>
  <c r="T47" i="119"/>
  <c r="S47" i="119"/>
  <c r="N47" i="119"/>
  <c r="J47" i="119"/>
  <c r="I47" i="119"/>
  <c r="D47" i="119"/>
  <c r="T46" i="119"/>
  <c r="S46" i="119"/>
  <c r="N46" i="119"/>
  <c r="J46" i="119"/>
  <c r="I46" i="119"/>
  <c r="D46" i="119"/>
  <c r="T45" i="119"/>
  <c r="S45" i="119"/>
  <c r="N45" i="119"/>
  <c r="J45" i="119"/>
  <c r="I45" i="119"/>
  <c r="D45" i="119"/>
  <c r="T44" i="119"/>
  <c r="S44" i="119"/>
  <c r="N44" i="119"/>
  <c r="J44" i="119"/>
  <c r="I44" i="119"/>
  <c r="D44" i="119"/>
  <c r="T43" i="119"/>
  <c r="S43" i="119"/>
  <c r="N43" i="119"/>
  <c r="J43" i="119"/>
  <c r="I43" i="119"/>
  <c r="D43" i="119"/>
  <c r="T42" i="119"/>
  <c r="S42" i="119"/>
  <c r="N42" i="119"/>
  <c r="J42" i="119"/>
  <c r="I42" i="119"/>
  <c r="D42" i="119"/>
  <c r="T41" i="119"/>
  <c r="S41" i="119"/>
  <c r="N41" i="119"/>
  <c r="J41" i="119"/>
  <c r="I41" i="119"/>
  <c r="D41" i="119"/>
  <c r="T40" i="119"/>
  <c r="S40" i="119"/>
  <c r="N40" i="119"/>
  <c r="J40" i="119"/>
  <c r="I40" i="119"/>
  <c r="D40" i="119"/>
  <c r="N35" i="119"/>
  <c r="D35" i="119"/>
  <c r="Q29" i="119"/>
  <c r="G29" i="119"/>
  <c r="T27" i="119"/>
  <c r="S27" i="119"/>
  <c r="N27" i="119"/>
  <c r="J27" i="119"/>
  <c r="I27" i="119"/>
  <c r="D27" i="119"/>
  <c r="T26" i="119"/>
  <c r="S26" i="119"/>
  <c r="N26" i="119"/>
  <c r="J26" i="119"/>
  <c r="I26" i="119"/>
  <c r="D26" i="119"/>
  <c r="T25" i="119"/>
  <c r="S25" i="119"/>
  <c r="N25" i="119"/>
  <c r="J25" i="119"/>
  <c r="I25" i="119"/>
  <c r="D25" i="119"/>
  <c r="T24" i="119"/>
  <c r="S24" i="119"/>
  <c r="N24" i="119"/>
  <c r="J24" i="119"/>
  <c r="I24" i="119"/>
  <c r="D24" i="119"/>
  <c r="T23" i="119"/>
  <c r="S23" i="119"/>
  <c r="N23" i="119"/>
  <c r="J23" i="119"/>
  <c r="I23" i="119"/>
  <c r="D23" i="119"/>
  <c r="T22" i="119"/>
  <c r="S22" i="119"/>
  <c r="N22" i="119"/>
  <c r="J22" i="119"/>
  <c r="I22" i="119"/>
  <c r="D22" i="119"/>
  <c r="T21" i="119"/>
  <c r="S21" i="119"/>
  <c r="N21" i="119"/>
  <c r="J21" i="119"/>
  <c r="I21" i="119"/>
  <c r="D21" i="119"/>
  <c r="T20" i="119"/>
  <c r="S20" i="119"/>
  <c r="N20" i="119"/>
  <c r="J20" i="119"/>
  <c r="I20" i="119"/>
  <c r="D20" i="119"/>
  <c r="T19" i="119"/>
  <c r="S19" i="119"/>
  <c r="N19" i="119"/>
  <c r="J19" i="119"/>
  <c r="I19" i="119"/>
  <c r="D19" i="119"/>
  <c r="T18" i="119"/>
  <c r="S18" i="119"/>
  <c r="N18" i="119"/>
  <c r="J18" i="119"/>
  <c r="I18" i="119"/>
  <c r="D18" i="119"/>
  <c r="T17" i="119"/>
  <c r="S17" i="119"/>
  <c r="N17" i="119"/>
  <c r="J17" i="119"/>
  <c r="I17" i="119"/>
  <c r="D17" i="119"/>
  <c r="T16" i="119"/>
  <c r="S16" i="119"/>
  <c r="N16" i="119"/>
  <c r="J16" i="119"/>
  <c r="I16" i="119"/>
  <c r="D16" i="119"/>
  <c r="T15" i="119"/>
  <c r="S15" i="119"/>
  <c r="N15" i="119"/>
  <c r="J15" i="119"/>
  <c r="I15" i="119"/>
  <c r="D15" i="119"/>
  <c r="T14" i="119"/>
  <c r="S14" i="119"/>
  <c r="N14" i="119"/>
  <c r="J14" i="119"/>
  <c r="I14" i="119"/>
  <c r="D14" i="119"/>
  <c r="T13" i="119"/>
  <c r="S13" i="119"/>
  <c r="N13" i="119"/>
  <c r="J13" i="119"/>
  <c r="I13" i="119"/>
  <c r="D13" i="119"/>
  <c r="N8" i="119"/>
  <c r="D8" i="119"/>
  <c r="T4" i="119"/>
  <c r="B4" i="119"/>
  <c r="Q56" i="118"/>
  <c r="G56" i="118"/>
  <c r="T54" i="118"/>
  <c r="S54" i="118"/>
  <c r="N54" i="118"/>
  <c r="J54" i="118"/>
  <c r="I54" i="118"/>
  <c r="D54" i="118"/>
  <c r="T53" i="118"/>
  <c r="S53" i="118"/>
  <c r="N53" i="118"/>
  <c r="J53" i="118"/>
  <c r="I53" i="118"/>
  <c r="D53" i="118"/>
  <c r="T52" i="118"/>
  <c r="S52" i="118"/>
  <c r="N52" i="118"/>
  <c r="J52" i="118"/>
  <c r="I52" i="118"/>
  <c r="D52" i="118"/>
  <c r="T51" i="118"/>
  <c r="S51" i="118"/>
  <c r="N51" i="118"/>
  <c r="J51" i="118"/>
  <c r="I51" i="118"/>
  <c r="D51" i="118"/>
  <c r="T50" i="118"/>
  <c r="S50" i="118"/>
  <c r="N50" i="118"/>
  <c r="J50" i="118"/>
  <c r="I50" i="118"/>
  <c r="D50" i="118"/>
  <c r="T49" i="118"/>
  <c r="S49" i="118"/>
  <c r="N49" i="118"/>
  <c r="J49" i="118"/>
  <c r="I49" i="118"/>
  <c r="D49" i="118"/>
  <c r="T48" i="118"/>
  <c r="S48" i="118"/>
  <c r="N48" i="118"/>
  <c r="J48" i="118"/>
  <c r="I48" i="118"/>
  <c r="D48" i="118"/>
  <c r="T47" i="118"/>
  <c r="S47" i="118"/>
  <c r="N47" i="118"/>
  <c r="J47" i="118"/>
  <c r="I47" i="118"/>
  <c r="D47" i="118"/>
  <c r="T46" i="118"/>
  <c r="S46" i="118"/>
  <c r="N46" i="118"/>
  <c r="J46" i="118"/>
  <c r="I46" i="118"/>
  <c r="D46" i="118"/>
  <c r="T45" i="118"/>
  <c r="S45" i="118"/>
  <c r="N45" i="118"/>
  <c r="J45" i="118"/>
  <c r="I45" i="118"/>
  <c r="D45" i="118"/>
  <c r="T44" i="118"/>
  <c r="S44" i="118"/>
  <c r="N44" i="118"/>
  <c r="J44" i="118"/>
  <c r="I44" i="118"/>
  <c r="D44" i="118"/>
  <c r="T43" i="118"/>
  <c r="S43" i="118"/>
  <c r="N43" i="118"/>
  <c r="J43" i="118"/>
  <c r="I43" i="118"/>
  <c r="D43" i="118"/>
  <c r="T42" i="118"/>
  <c r="S42" i="118"/>
  <c r="N42" i="118"/>
  <c r="J42" i="118"/>
  <c r="I42" i="118"/>
  <c r="D42" i="118"/>
  <c r="T41" i="118"/>
  <c r="S41" i="118"/>
  <c r="N41" i="118"/>
  <c r="J41" i="118"/>
  <c r="I41" i="118"/>
  <c r="D41" i="118"/>
  <c r="G55" i="118" s="1"/>
  <c r="G58" i="118" s="1"/>
  <c r="I58" i="118" s="1"/>
  <c r="T40" i="118"/>
  <c r="S40" i="118"/>
  <c r="N40" i="118"/>
  <c r="J40" i="118"/>
  <c r="I40" i="118"/>
  <c r="D40" i="118"/>
  <c r="N35" i="118"/>
  <c r="D35" i="118"/>
  <c r="Q29" i="118"/>
  <c r="G29" i="118"/>
  <c r="T27" i="118"/>
  <c r="S27" i="118"/>
  <c r="N27" i="118"/>
  <c r="J27" i="118"/>
  <c r="I27" i="118"/>
  <c r="D27" i="118"/>
  <c r="T26" i="118"/>
  <c r="S26" i="118"/>
  <c r="N26" i="118"/>
  <c r="J26" i="118"/>
  <c r="I26" i="118"/>
  <c r="D26" i="118"/>
  <c r="T25" i="118"/>
  <c r="S25" i="118"/>
  <c r="N25" i="118"/>
  <c r="J25" i="118"/>
  <c r="I25" i="118"/>
  <c r="D25" i="118"/>
  <c r="T24" i="118"/>
  <c r="S24" i="118"/>
  <c r="N24" i="118"/>
  <c r="J24" i="118"/>
  <c r="I24" i="118"/>
  <c r="D24" i="118"/>
  <c r="T23" i="118"/>
  <c r="S23" i="118"/>
  <c r="N23" i="118"/>
  <c r="J23" i="118"/>
  <c r="I23" i="118"/>
  <c r="D23" i="118"/>
  <c r="T22" i="118"/>
  <c r="S22" i="118"/>
  <c r="N22" i="118"/>
  <c r="J22" i="118"/>
  <c r="I22" i="118"/>
  <c r="D22" i="118"/>
  <c r="T21" i="118"/>
  <c r="S21" i="118"/>
  <c r="N21" i="118"/>
  <c r="J21" i="118"/>
  <c r="I21" i="118"/>
  <c r="D21" i="118"/>
  <c r="T20" i="118"/>
  <c r="S20" i="118"/>
  <c r="N20" i="118"/>
  <c r="J20" i="118"/>
  <c r="I20" i="118"/>
  <c r="D20" i="118"/>
  <c r="T19" i="118"/>
  <c r="S19" i="118"/>
  <c r="N19" i="118"/>
  <c r="J19" i="118"/>
  <c r="I19" i="118"/>
  <c r="D19" i="118"/>
  <c r="T18" i="118"/>
  <c r="S18" i="118"/>
  <c r="N18" i="118"/>
  <c r="J18" i="118"/>
  <c r="I18" i="118"/>
  <c r="D18" i="118"/>
  <c r="T17" i="118"/>
  <c r="S17" i="118"/>
  <c r="N17" i="118"/>
  <c r="J17" i="118"/>
  <c r="I17" i="118"/>
  <c r="D17" i="118"/>
  <c r="T16" i="118"/>
  <c r="S16" i="118"/>
  <c r="N16" i="118"/>
  <c r="J16" i="118"/>
  <c r="I16" i="118"/>
  <c r="D16" i="118"/>
  <c r="T15" i="118"/>
  <c r="S15" i="118"/>
  <c r="N15" i="118"/>
  <c r="J15" i="118"/>
  <c r="I15" i="118"/>
  <c r="D15" i="118"/>
  <c r="T14" i="118"/>
  <c r="S14" i="118"/>
  <c r="N14" i="118"/>
  <c r="J14" i="118"/>
  <c r="I14" i="118"/>
  <c r="D14" i="118"/>
  <c r="T13" i="118"/>
  <c r="S13" i="118"/>
  <c r="Q28" i="118" s="1"/>
  <c r="Q31" i="118" s="1"/>
  <c r="S31" i="118" s="1"/>
  <c r="N13" i="118"/>
  <c r="J13" i="118"/>
  <c r="I13" i="118"/>
  <c r="D13" i="118"/>
  <c r="N8" i="118"/>
  <c r="D8" i="118"/>
  <c r="T4" i="118"/>
  <c r="B4" i="118"/>
  <c r="Q56" i="117"/>
  <c r="G56" i="117"/>
  <c r="T54" i="117"/>
  <c r="S54" i="117"/>
  <c r="N54" i="117"/>
  <c r="J54" i="117"/>
  <c r="I54" i="117"/>
  <c r="D54" i="117"/>
  <c r="T53" i="117"/>
  <c r="S53" i="117"/>
  <c r="N53" i="117"/>
  <c r="J53" i="117"/>
  <c r="I53" i="117"/>
  <c r="D53" i="117"/>
  <c r="T52" i="117"/>
  <c r="S52" i="117"/>
  <c r="N52" i="117"/>
  <c r="J52" i="117"/>
  <c r="I52" i="117"/>
  <c r="D52" i="117"/>
  <c r="T51" i="117"/>
  <c r="S51" i="117"/>
  <c r="N51" i="117"/>
  <c r="J51" i="117"/>
  <c r="I51" i="117"/>
  <c r="D51" i="117"/>
  <c r="T50" i="117"/>
  <c r="S50" i="117"/>
  <c r="N50" i="117"/>
  <c r="J50" i="117"/>
  <c r="I50" i="117"/>
  <c r="D50" i="117"/>
  <c r="T49" i="117"/>
  <c r="S49" i="117"/>
  <c r="N49" i="117"/>
  <c r="J49" i="117"/>
  <c r="I49" i="117"/>
  <c r="D49" i="117"/>
  <c r="T48" i="117"/>
  <c r="S48" i="117"/>
  <c r="N48" i="117"/>
  <c r="J48" i="117"/>
  <c r="I48" i="117"/>
  <c r="D48" i="117"/>
  <c r="T47" i="117"/>
  <c r="S47" i="117"/>
  <c r="N47" i="117"/>
  <c r="J47" i="117"/>
  <c r="I47" i="117"/>
  <c r="D47" i="117"/>
  <c r="T46" i="117"/>
  <c r="S46" i="117"/>
  <c r="N46" i="117"/>
  <c r="J46" i="117"/>
  <c r="I46" i="117"/>
  <c r="D46" i="117"/>
  <c r="T45" i="117"/>
  <c r="S45" i="117"/>
  <c r="N45" i="117"/>
  <c r="J45" i="117"/>
  <c r="I45" i="117"/>
  <c r="D45" i="117"/>
  <c r="T44" i="117"/>
  <c r="S44" i="117"/>
  <c r="N44" i="117"/>
  <c r="J44" i="117"/>
  <c r="I44" i="117"/>
  <c r="D44" i="117"/>
  <c r="T43" i="117"/>
  <c r="S43" i="117"/>
  <c r="N43" i="117"/>
  <c r="J43" i="117"/>
  <c r="I43" i="117"/>
  <c r="D43" i="117"/>
  <c r="T42" i="117"/>
  <c r="S42" i="117"/>
  <c r="N42" i="117"/>
  <c r="J42" i="117"/>
  <c r="I42" i="117"/>
  <c r="D42" i="117"/>
  <c r="T41" i="117"/>
  <c r="S41" i="117"/>
  <c r="N41" i="117"/>
  <c r="J41" i="117"/>
  <c r="I41" i="117"/>
  <c r="D41" i="117"/>
  <c r="T40" i="117"/>
  <c r="S40" i="117"/>
  <c r="Q55" i="117" s="1"/>
  <c r="Q58" i="117" s="1"/>
  <c r="S58" i="117" s="1"/>
  <c r="N40" i="117"/>
  <c r="J40" i="117"/>
  <c r="I40" i="117"/>
  <c r="D40" i="117"/>
  <c r="G55" i="117" s="1"/>
  <c r="G58" i="117" s="1"/>
  <c r="I58" i="117" s="1"/>
  <c r="N35" i="117"/>
  <c r="D35" i="117"/>
  <c r="Q29" i="117"/>
  <c r="G29" i="117"/>
  <c r="T27" i="117"/>
  <c r="S27" i="117"/>
  <c r="N27" i="117"/>
  <c r="J27" i="117"/>
  <c r="I27" i="117"/>
  <c r="D27" i="117"/>
  <c r="T26" i="117"/>
  <c r="S26" i="117"/>
  <c r="N26" i="117"/>
  <c r="J26" i="117"/>
  <c r="I26" i="117"/>
  <c r="D26" i="117"/>
  <c r="T25" i="117"/>
  <c r="S25" i="117"/>
  <c r="N25" i="117"/>
  <c r="J25" i="117"/>
  <c r="I25" i="117"/>
  <c r="D25" i="117"/>
  <c r="T24" i="117"/>
  <c r="S24" i="117"/>
  <c r="N24" i="117"/>
  <c r="J24" i="117"/>
  <c r="I24" i="117"/>
  <c r="D24" i="117"/>
  <c r="T23" i="117"/>
  <c r="S23" i="117"/>
  <c r="N23" i="117"/>
  <c r="J23" i="117"/>
  <c r="I23" i="117"/>
  <c r="D23" i="117"/>
  <c r="T22" i="117"/>
  <c r="S22" i="117"/>
  <c r="N22" i="117"/>
  <c r="J22" i="117"/>
  <c r="I22" i="117"/>
  <c r="D22" i="117"/>
  <c r="T21" i="117"/>
  <c r="S21" i="117"/>
  <c r="N21" i="117"/>
  <c r="J21" i="117"/>
  <c r="I21" i="117"/>
  <c r="D21" i="117"/>
  <c r="T20" i="117"/>
  <c r="S20" i="117"/>
  <c r="N20" i="117"/>
  <c r="J20" i="117"/>
  <c r="I20" i="117"/>
  <c r="D20" i="117"/>
  <c r="T19" i="117"/>
  <c r="S19" i="117"/>
  <c r="N19" i="117"/>
  <c r="J19" i="117"/>
  <c r="I19" i="117"/>
  <c r="D19" i="117"/>
  <c r="T18" i="117"/>
  <c r="S18" i="117"/>
  <c r="N18" i="117"/>
  <c r="J18" i="117"/>
  <c r="I18" i="117"/>
  <c r="D18" i="117"/>
  <c r="T17" i="117"/>
  <c r="S17" i="117"/>
  <c r="N17" i="117"/>
  <c r="J17" i="117"/>
  <c r="I17" i="117"/>
  <c r="D17" i="117"/>
  <c r="T16" i="117"/>
  <c r="S16" i="117"/>
  <c r="N16" i="117"/>
  <c r="J16" i="117"/>
  <c r="I16" i="117"/>
  <c r="D16" i="117"/>
  <c r="T15" i="117"/>
  <c r="S15" i="117"/>
  <c r="N15" i="117"/>
  <c r="J15" i="117"/>
  <c r="I15" i="117"/>
  <c r="D15" i="117"/>
  <c r="T14" i="117"/>
  <c r="S14" i="117"/>
  <c r="Q28" i="117" s="1"/>
  <c r="Q31" i="117" s="1"/>
  <c r="S31" i="117" s="1"/>
  <c r="N14" i="117"/>
  <c r="J14" i="117"/>
  <c r="I14" i="117"/>
  <c r="D14" i="117"/>
  <c r="T13" i="117"/>
  <c r="S13" i="117"/>
  <c r="N13" i="117"/>
  <c r="J13" i="117"/>
  <c r="I13" i="117"/>
  <c r="D13" i="117"/>
  <c r="N8" i="117"/>
  <c r="D8" i="117"/>
  <c r="T4" i="117"/>
  <c r="B4" i="117"/>
  <c r="Q56" i="116"/>
  <c r="G56" i="116"/>
  <c r="T54" i="116"/>
  <c r="S54" i="116"/>
  <c r="N54" i="116"/>
  <c r="J54" i="116"/>
  <c r="I54" i="116"/>
  <c r="D54" i="116"/>
  <c r="T53" i="116"/>
  <c r="S53" i="116"/>
  <c r="N53" i="116"/>
  <c r="J53" i="116"/>
  <c r="I53" i="116"/>
  <c r="D53" i="116"/>
  <c r="T52" i="116"/>
  <c r="S52" i="116"/>
  <c r="N52" i="116"/>
  <c r="J52" i="116"/>
  <c r="I52" i="116"/>
  <c r="D52" i="116"/>
  <c r="T51" i="116"/>
  <c r="S51" i="116"/>
  <c r="N51" i="116"/>
  <c r="J51" i="116"/>
  <c r="I51" i="116"/>
  <c r="D51" i="116"/>
  <c r="T50" i="116"/>
  <c r="S50" i="116"/>
  <c r="N50" i="116"/>
  <c r="J50" i="116"/>
  <c r="I50" i="116"/>
  <c r="D50" i="116"/>
  <c r="T49" i="116"/>
  <c r="S49" i="116"/>
  <c r="N49" i="116"/>
  <c r="J49" i="116"/>
  <c r="I49" i="116"/>
  <c r="D49" i="116"/>
  <c r="T48" i="116"/>
  <c r="S48" i="116"/>
  <c r="N48" i="116"/>
  <c r="J48" i="116"/>
  <c r="I48" i="116"/>
  <c r="D48" i="116"/>
  <c r="T47" i="116"/>
  <c r="S47" i="116"/>
  <c r="N47" i="116"/>
  <c r="J47" i="116"/>
  <c r="I47" i="116"/>
  <c r="D47" i="116"/>
  <c r="T46" i="116"/>
  <c r="S46" i="116"/>
  <c r="N46" i="116"/>
  <c r="J46" i="116"/>
  <c r="I46" i="116"/>
  <c r="D46" i="116"/>
  <c r="T45" i="116"/>
  <c r="S45" i="116"/>
  <c r="N45" i="116"/>
  <c r="J45" i="116"/>
  <c r="I45" i="116"/>
  <c r="D45" i="116"/>
  <c r="T44" i="116"/>
  <c r="S44" i="116"/>
  <c r="N44" i="116"/>
  <c r="J44" i="116"/>
  <c r="I44" i="116"/>
  <c r="D44" i="116"/>
  <c r="T43" i="116"/>
  <c r="S43" i="116"/>
  <c r="N43" i="116"/>
  <c r="J43" i="116"/>
  <c r="I43" i="116"/>
  <c r="D43" i="116"/>
  <c r="T42" i="116"/>
  <c r="S42" i="116"/>
  <c r="N42" i="116"/>
  <c r="J42" i="116"/>
  <c r="I42" i="116"/>
  <c r="D42" i="116"/>
  <c r="T41" i="116"/>
  <c r="S41" i="116"/>
  <c r="Q55" i="116" s="1"/>
  <c r="Q58" i="116" s="1"/>
  <c r="S58" i="116" s="1"/>
  <c r="N41" i="116"/>
  <c r="J41" i="116"/>
  <c r="I41" i="116"/>
  <c r="D41" i="116"/>
  <c r="T40" i="116"/>
  <c r="S40" i="116"/>
  <c r="N40" i="116"/>
  <c r="J40" i="116"/>
  <c r="I40" i="116"/>
  <c r="D40" i="116"/>
  <c r="N35" i="116"/>
  <c r="D35" i="116"/>
  <c r="Q29" i="116"/>
  <c r="G29" i="116"/>
  <c r="T27" i="116"/>
  <c r="S27" i="116"/>
  <c r="N27" i="116"/>
  <c r="J27" i="116"/>
  <c r="I27" i="116"/>
  <c r="D27" i="116"/>
  <c r="T26" i="116"/>
  <c r="S26" i="116"/>
  <c r="N26" i="116"/>
  <c r="J26" i="116"/>
  <c r="I26" i="116"/>
  <c r="D26" i="116"/>
  <c r="T25" i="116"/>
  <c r="S25" i="116"/>
  <c r="N25" i="116"/>
  <c r="J25" i="116"/>
  <c r="I25" i="116"/>
  <c r="D25" i="116"/>
  <c r="T24" i="116"/>
  <c r="S24" i="116"/>
  <c r="N24" i="116"/>
  <c r="J24" i="116"/>
  <c r="I24" i="116"/>
  <c r="D24" i="116"/>
  <c r="T23" i="116"/>
  <c r="S23" i="116"/>
  <c r="N23" i="116"/>
  <c r="J23" i="116"/>
  <c r="I23" i="116"/>
  <c r="D23" i="116"/>
  <c r="T22" i="116"/>
  <c r="S22" i="116"/>
  <c r="N22" i="116"/>
  <c r="J22" i="116"/>
  <c r="I22" i="116"/>
  <c r="D22" i="116"/>
  <c r="T21" i="116"/>
  <c r="S21" i="116"/>
  <c r="N21" i="116"/>
  <c r="J21" i="116"/>
  <c r="I21" i="116"/>
  <c r="D21" i="116"/>
  <c r="T20" i="116"/>
  <c r="S20" i="116"/>
  <c r="N20" i="116"/>
  <c r="J20" i="116"/>
  <c r="I20" i="116"/>
  <c r="D20" i="116"/>
  <c r="T19" i="116"/>
  <c r="S19" i="116"/>
  <c r="N19" i="116"/>
  <c r="J19" i="116"/>
  <c r="I19" i="116"/>
  <c r="D19" i="116"/>
  <c r="T18" i="116"/>
  <c r="S18" i="116"/>
  <c r="N18" i="116"/>
  <c r="J18" i="116"/>
  <c r="I18" i="116"/>
  <c r="D18" i="116"/>
  <c r="T17" i="116"/>
  <c r="S17" i="116"/>
  <c r="N17" i="116"/>
  <c r="J17" i="116"/>
  <c r="I17" i="116"/>
  <c r="D17" i="116"/>
  <c r="T16" i="116"/>
  <c r="S16" i="116"/>
  <c r="N16" i="116"/>
  <c r="J16" i="116"/>
  <c r="I16" i="116"/>
  <c r="D16" i="116"/>
  <c r="T15" i="116"/>
  <c r="S15" i="116"/>
  <c r="N15" i="116"/>
  <c r="J15" i="116"/>
  <c r="I15" i="116"/>
  <c r="D15" i="116"/>
  <c r="T14" i="116"/>
  <c r="S14" i="116"/>
  <c r="N14" i="116"/>
  <c r="J14" i="116"/>
  <c r="I14" i="116"/>
  <c r="D14" i="116"/>
  <c r="T13" i="116"/>
  <c r="S13" i="116"/>
  <c r="N13" i="116"/>
  <c r="J13" i="116"/>
  <c r="I13" i="116"/>
  <c r="D13" i="116"/>
  <c r="G28" i="116" s="1"/>
  <c r="G31" i="116" s="1"/>
  <c r="I31" i="116" s="1"/>
  <c r="N8" i="116"/>
  <c r="D8" i="116"/>
  <c r="T4" i="116"/>
  <c r="B4" i="116"/>
  <c r="Q56" i="115"/>
  <c r="G56" i="115"/>
  <c r="T54" i="115"/>
  <c r="S54" i="115"/>
  <c r="N54" i="115"/>
  <c r="J54" i="115"/>
  <c r="I54" i="115"/>
  <c r="D54" i="115"/>
  <c r="T53" i="115"/>
  <c r="S53" i="115"/>
  <c r="N53" i="115"/>
  <c r="J53" i="115"/>
  <c r="I53" i="115"/>
  <c r="D53" i="115"/>
  <c r="T52" i="115"/>
  <c r="S52" i="115"/>
  <c r="N52" i="115"/>
  <c r="J52" i="115"/>
  <c r="I52" i="115"/>
  <c r="D52" i="115"/>
  <c r="T51" i="115"/>
  <c r="S51" i="115"/>
  <c r="N51" i="115"/>
  <c r="J51" i="115"/>
  <c r="I51" i="115"/>
  <c r="D51" i="115"/>
  <c r="T50" i="115"/>
  <c r="S50" i="115"/>
  <c r="N50" i="115"/>
  <c r="J50" i="115"/>
  <c r="I50" i="115"/>
  <c r="D50" i="115"/>
  <c r="T49" i="115"/>
  <c r="S49" i="115"/>
  <c r="N49" i="115"/>
  <c r="J49" i="115"/>
  <c r="I49" i="115"/>
  <c r="D49" i="115"/>
  <c r="T48" i="115"/>
  <c r="S48" i="115"/>
  <c r="N48" i="115"/>
  <c r="J48" i="115"/>
  <c r="I48" i="115"/>
  <c r="D48" i="115"/>
  <c r="T47" i="115"/>
  <c r="S47" i="115"/>
  <c r="N47" i="115"/>
  <c r="J47" i="115"/>
  <c r="I47" i="115"/>
  <c r="D47" i="115"/>
  <c r="T46" i="115"/>
  <c r="S46" i="115"/>
  <c r="N46" i="115"/>
  <c r="J46" i="115"/>
  <c r="I46" i="115"/>
  <c r="D46" i="115"/>
  <c r="T45" i="115"/>
  <c r="S45" i="115"/>
  <c r="N45" i="115"/>
  <c r="J45" i="115"/>
  <c r="I45" i="115"/>
  <c r="D45" i="115"/>
  <c r="T44" i="115"/>
  <c r="S44" i="115"/>
  <c r="N44" i="115"/>
  <c r="J44" i="115"/>
  <c r="I44" i="115"/>
  <c r="D44" i="115"/>
  <c r="T43" i="115"/>
  <c r="S43" i="115"/>
  <c r="N43" i="115"/>
  <c r="J43" i="115"/>
  <c r="I43" i="115"/>
  <c r="D43" i="115"/>
  <c r="T42" i="115"/>
  <c r="S42" i="115"/>
  <c r="N42" i="115"/>
  <c r="J42" i="115"/>
  <c r="I42" i="115"/>
  <c r="D42" i="115"/>
  <c r="T41" i="115"/>
  <c r="S41" i="115"/>
  <c r="N41" i="115"/>
  <c r="J41" i="115"/>
  <c r="I41" i="115"/>
  <c r="D41" i="115"/>
  <c r="T40" i="115"/>
  <c r="S40" i="115"/>
  <c r="N40" i="115"/>
  <c r="J40" i="115"/>
  <c r="I40" i="115"/>
  <c r="D40" i="115"/>
  <c r="G55" i="115" s="1"/>
  <c r="N35" i="115"/>
  <c r="D35" i="115"/>
  <c r="Q29" i="115"/>
  <c r="G29" i="115"/>
  <c r="T27" i="115"/>
  <c r="S27" i="115"/>
  <c r="N27" i="115"/>
  <c r="J27" i="115"/>
  <c r="I27" i="115"/>
  <c r="D27" i="115"/>
  <c r="T26" i="115"/>
  <c r="S26" i="115"/>
  <c r="N26" i="115"/>
  <c r="J26" i="115"/>
  <c r="I26" i="115"/>
  <c r="D26" i="115"/>
  <c r="T25" i="115"/>
  <c r="S25" i="115"/>
  <c r="N25" i="115"/>
  <c r="J25" i="115"/>
  <c r="I25" i="115"/>
  <c r="D25" i="115"/>
  <c r="T24" i="115"/>
  <c r="S24" i="115"/>
  <c r="N24" i="115"/>
  <c r="J24" i="115"/>
  <c r="I24" i="115"/>
  <c r="D24" i="115"/>
  <c r="T23" i="115"/>
  <c r="S23" i="115"/>
  <c r="N23" i="115"/>
  <c r="J23" i="115"/>
  <c r="I23" i="115"/>
  <c r="D23" i="115"/>
  <c r="T22" i="115"/>
  <c r="S22" i="115"/>
  <c r="N22" i="115"/>
  <c r="J22" i="115"/>
  <c r="I22" i="115"/>
  <c r="D22" i="115"/>
  <c r="T21" i="115"/>
  <c r="S21" i="115"/>
  <c r="N21" i="115"/>
  <c r="J21" i="115"/>
  <c r="I21" i="115"/>
  <c r="D21" i="115"/>
  <c r="T20" i="115"/>
  <c r="S20" i="115"/>
  <c r="N20" i="115"/>
  <c r="J20" i="115"/>
  <c r="I20" i="115"/>
  <c r="D20" i="115"/>
  <c r="T19" i="115"/>
  <c r="S19" i="115"/>
  <c r="N19" i="115"/>
  <c r="J19" i="115"/>
  <c r="I19" i="115"/>
  <c r="D19" i="115"/>
  <c r="T18" i="115"/>
  <c r="S18" i="115"/>
  <c r="N18" i="115"/>
  <c r="J18" i="115"/>
  <c r="I18" i="115"/>
  <c r="D18" i="115"/>
  <c r="T17" i="115"/>
  <c r="S17" i="115"/>
  <c r="N17" i="115"/>
  <c r="J17" i="115"/>
  <c r="I17" i="115"/>
  <c r="D17" i="115"/>
  <c r="T16" i="115"/>
  <c r="S16" i="115"/>
  <c r="N16" i="115"/>
  <c r="J16" i="115"/>
  <c r="I16" i="115"/>
  <c r="D16" i="115"/>
  <c r="T15" i="115"/>
  <c r="S15" i="115"/>
  <c r="N15" i="115"/>
  <c r="J15" i="115"/>
  <c r="I15" i="115"/>
  <c r="D15" i="115"/>
  <c r="T14" i="115"/>
  <c r="S14" i="115"/>
  <c r="Q28" i="115" s="1"/>
  <c r="Q31" i="115" s="1"/>
  <c r="S31" i="115" s="1"/>
  <c r="N14" i="115"/>
  <c r="J14" i="115"/>
  <c r="I14" i="115"/>
  <c r="D14" i="115"/>
  <c r="G28" i="115" s="1"/>
  <c r="G31" i="115" s="1"/>
  <c r="I31" i="115" s="1"/>
  <c r="T13" i="115"/>
  <c r="S13" i="115"/>
  <c r="N13" i="115"/>
  <c r="J13" i="115"/>
  <c r="I13" i="115"/>
  <c r="D13" i="115"/>
  <c r="N8" i="115"/>
  <c r="D8" i="115"/>
  <c r="T4" i="115"/>
  <c r="B4" i="115"/>
  <c r="Q56" i="114"/>
  <c r="G56" i="114"/>
  <c r="T54" i="114"/>
  <c r="S54" i="114"/>
  <c r="N54" i="114"/>
  <c r="J54" i="114"/>
  <c r="I54" i="114"/>
  <c r="D54" i="114"/>
  <c r="T53" i="114"/>
  <c r="S53" i="114"/>
  <c r="N53" i="114"/>
  <c r="J53" i="114"/>
  <c r="I53" i="114"/>
  <c r="D53" i="114"/>
  <c r="T52" i="114"/>
  <c r="S52" i="114"/>
  <c r="N52" i="114"/>
  <c r="J52" i="114"/>
  <c r="I52" i="114"/>
  <c r="D52" i="114"/>
  <c r="T51" i="114"/>
  <c r="S51" i="114"/>
  <c r="N51" i="114"/>
  <c r="J51" i="114"/>
  <c r="I51" i="114"/>
  <c r="D51" i="114"/>
  <c r="T50" i="114"/>
  <c r="S50" i="114"/>
  <c r="N50" i="114"/>
  <c r="J50" i="114"/>
  <c r="I50" i="114"/>
  <c r="D50" i="114"/>
  <c r="T49" i="114"/>
  <c r="S49" i="114"/>
  <c r="N49" i="114"/>
  <c r="J49" i="114"/>
  <c r="I49" i="114"/>
  <c r="D49" i="114"/>
  <c r="T48" i="114"/>
  <c r="S48" i="114"/>
  <c r="N48" i="114"/>
  <c r="J48" i="114"/>
  <c r="I48" i="114"/>
  <c r="D48" i="114"/>
  <c r="T47" i="114"/>
  <c r="S47" i="114"/>
  <c r="N47" i="114"/>
  <c r="J47" i="114"/>
  <c r="I47" i="114"/>
  <c r="D47" i="114"/>
  <c r="T46" i="114"/>
  <c r="S46" i="114"/>
  <c r="N46" i="114"/>
  <c r="J46" i="114"/>
  <c r="I46" i="114"/>
  <c r="D46" i="114"/>
  <c r="T45" i="114"/>
  <c r="S45" i="114"/>
  <c r="N45" i="114"/>
  <c r="J45" i="114"/>
  <c r="I45" i="114"/>
  <c r="D45" i="114"/>
  <c r="T44" i="114"/>
  <c r="S44" i="114"/>
  <c r="N44" i="114"/>
  <c r="J44" i="114"/>
  <c r="I44" i="114"/>
  <c r="D44" i="114"/>
  <c r="T43" i="114"/>
  <c r="S43" i="114"/>
  <c r="N43" i="114"/>
  <c r="J43" i="114"/>
  <c r="I43" i="114"/>
  <c r="D43" i="114"/>
  <c r="T42" i="114"/>
  <c r="S42" i="114"/>
  <c r="N42" i="114"/>
  <c r="J42" i="114"/>
  <c r="I42" i="114"/>
  <c r="D42" i="114"/>
  <c r="T41" i="114"/>
  <c r="S41" i="114"/>
  <c r="Q55" i="114" s="1"/>
  <c r="Q58" i="114" s="1"/>
  <c r="S58" i="114" s="1"/>
  <c r="N41" i="114"/>
  <c r="J41" i="114"/>
  <c r="I41" i="114"/>
  <c r="D41" i="114"/>
  <c r="T40" i="114"/>
  <c r="S40" i="114"/>
  <c r="N40" i="114"/>
  <c r="J40" i="114"/>
  <c r="I40" i="114"/>
  <c r="D40" i="114"/>
  <c r="N35" i="114"/>
  <c r="D35" i="114"/>
  <c r="Q29" i="114"/>
  <c r="G29" i="114"/>
  <c r="T27" i="114"/>
  <c r="S27" i="114"/>
  <c r="N27" i="114"/>
  <c r="J27" i="114"/>
  <c r="I27" i="114"/>
  <c r="D27" i="114"/>
  <c r="T26" i="114"/>
  <c r="S26" i="114"/>
  <c r="N26" i="114"/>
  <c r="J26" i="114"/>
  <c r="I26" i="114"/>
  <c r="D26" i="114"/>
  <c r="T25" i="114"/>
  <c r="S25" i="114"/>
  <c r="N25" i="114"/>
  <c r="J25" i="114"/>
  <c r="I25" i="114"/>
  <c r="D25" i="114"/>
  <c r="T24" i="114"/>
  <c r="S24" i="114"/>
  <c r="N24" i="114"/>
  <c r="J24" i="114"/>
  <c r="I24" i="114"/>
  <c r="D24" i="114"/>
  <c r="T23" i="114"/>
  <c r="S23" i="114"/>
  <c r="N23" i="114"/>
  <c r="J23" i="114"/>
  <c r="I23" i="114"/>
  <c r="D23" i="114"/>
  <c r="T22" i="114"/>
  <c r="S22" i="114"/>
  <c r="N22" i="114"/>
  <c r="J22" i="114"/>
  <c r="I22" i="114"/>
  <c r="D22" i="114"/>
  <c r="T21" i="114"/>
  <c r="S21" i="114"/>
  <c r="N21" i="114"/>
  <c r="J21" i="114"/>
  <c r="I21" i="114"/>
  <c r="D21" i="114"/>
  <c r="T20" i="114"/>
  <c r="S20" i="114"/>
  <c r="N20" i="114"/>
  <c r="J20" i="114"/>
  <c r="I20" i="114"/>
  <c r="D20" i="114"/>
  <c r="T19" i="114"/>
  <c r="S19" i="114"/>
  <c r="N19" i="114"/>
  <c r="J19" i="114"/>
  <c r="I19" i="114"/>
  <c r="D19" i="114"/>
  <c r="T18" i="114"/>
  <c r="S18" i="114"/>
  <c r="N18" i="114"/>
  <c r="J18" i="114"/>
  <c r="I18" i="114"/>
  <c r="D18" i="114"/>
  <c r="T17" i="114"/>
  <c r="S17" i="114"/>
  <c r="N17" i="114"/>
  <c r="J17" i="114"/>
  <c r="I17" i="114"/>
  <c r="D17" i="114"/>
  <c r="T16" i="114"/>
  <c r="S16" i="114"/>
  <c r="N16" i="114"/>
  <c r="J16" i="114"/>
  <c r="I16" i="114"/>
  <c r="D16" i="114"/>
  <c r="T15" i="114"/>
  <c r="S15" i="114"/>
  <c r="N15" i="114"/>
  <c r="J15" i="114"/>
  <c r="I15" i="114"/>
  <c r="D15" i="114"/>
  <c r="T14" i="114"/>
  <c r="S14" i="114"/>
  <c r="N14" i="114"/>
  <c r="J14" i="114"/>
  <c r="I14" i="114"/>
  <c r="D14" i="114"/>
  <c r="T13" i="114"/>
  <c r="S13" i="114"/>
  <c r="N13" i="114"/>
  <c r="J13" i="114"/>
  <c r="I13" i="114"/>
  <c r="D13" i="114"/>
  <c r="N8" i="114"/>
  <c r="D8" i="114"/>
  <c r="T4" i="114"/>
  <c r="B4" i="114"/>
  <c r="Q56" i="113"/>
  <c r="G56" i="113"/>
  <c r="T54" i="113"/>
  <c r="S54" i="113"/>
  <c r="N54" i="113"/>
  <c r="J54" i="113"/>
  <c r="I54" i="113"/>
  <c r="D54" i="113"/>
  <c r="T53" i="113"/>
  <c r="S53" i="113"/>
  <c r="N53" i="113"/>
  <c r="J53" i="113"/>
  <c r="I53" i="113"/>
  <c r="D53" i="113"/>
  <c r="T52" i="113"/>
  <c r="S52" i="113"/>
  <c r="N52" i="113"/>
  <c r="J52" i="113"/>
  <c r="I52" i="113"/>
  <c r="D52" i="113"/>
  <c r="T51" i="113"/>
  <c r="S51" i="113"/>
  <c r="N51" i="113"/>
  <c r="J51" i="113"/>
  <c r="I51" i="113"/>
  <c r="D51" i="113"/>
  <c r="T50" i="113"/>
  <c r="S50" i="113"/>
  <c r="N50" i="113"/>
  <c r="J50" i="113"/>
  <c r="I50" i="113"/>
  <c r="D50" i="113"/>
  <c r="T49" i="113"/>
  <c r="S49" i="113"/>
  <c r="N49" i="113"/>
  <c r="J49" i="113"/>
  <c r="I49" i="113"/>
  <c r="D49" i="113"/>
  <c r="T48" i="113"/>
  <c r="S48" i="113"/>
  <c r="N48" i="113"/>
  <c r="J48" i="113"/>
  <c r="I48" i="113"/>
  <c r="D48" i="113"/>
  <c r="T47" i="113"/>
  <c r="S47" i="113"/>
  <c r="N47" i="113"/>
  <c r="J47" i="113"/>
  <c r="I47" i="113"/>
  <c r="D47" i="113"/>
  <c r="T46" i="113"/>
  <c r="S46" i="113"/>
  <c r="N46" i="113"/>
  <c r="J46" i="113"/>
  <c r="I46" i="113"/>
  <c r="D46" i="113"/>
  <c r="T45" i="113"/>
  <c r="S45" i="113"/>
  <c r="N45" i="113"/>
  <c r="J45" i="113"/>
  <c r="I45" i="113"/>
  <c r="D45" i="113"/>
  <c r="T44" i="113"/>
  <c r="S44" i="113"/>
  <c r="N44" i="113"/>
  <c r="J44" i="113"/>
  <c r="I44" i="113"/>
  <c r="D44" i="113"/>
  <c r="T43" i="113"/>
  <c r="S43" i="113"/>
  <c r="N43" i="113"/>
  <c r="J43" i="113"/>
  <c r="I43" i="113"/>
  <c r="D43" i="113"/>
  <c r="T42" i="113"/>
  <c r="S42" i="113"/>
  <c r="N42" i="113"/>
  <c r="J42" i="113"/>
  <c r="I42" i="113"/>
  <c r="D42" i="113"/>
  <c r="T41" i="113"/>
  <c r="S41" i="113"/>
  <c r="N41" i="113"/>
  <c r="J41" i="113"/>
  <c r="I41" i="113"/>
  <c r="D41" i="113"/>
  <c r="T40" i="113"/>
  <c r="S40" i="113"/>
  <c r="Q55" i="113" s="1"/>
  <c r="Q58" i="113" s="1"/>
  <c r="S58" i="113" s="1"/>
  <c r="N40" i="113"/>
  <c r="J40" i="113"/>
  <c r="I40" i="113"/>
  <c r="D40" i="113"/>
  <c r="N35" i="113"/>
  <c r="D35" i="113"/>
  <c r="Q29" i="113"/>
  <c r="G29" i="113"/>
  <c r="T27" i="113"/>
  <c r="S27" i="113"/>
  <c r="N27" i="113"/>
  <c r="J27" i="113"/>
  <c r="I27" i="113"/>
  <c r="D27" i="113"/>
  <c r="T26" i="113"/>
  <c r="S26" i="113"/>
  <c r="N26" i="113"/>
  <c r="J26" i="113"/>
  <c r="I26" i="113"/>
  <c r="D26" i="113"/>
  <c r="T25" i="113"/>
  <c r="S25" i="113"/>
  <c r="N25" i="113"/>
  <c r="J25" i="113"/>
  <c r="I25" i="113"/>
  <c r="D25" i="113"/>
  <c r="T24" i="113"/>
  <c r="S24" i="113"/>
  <c r="N24" i="113"/>
  <c r="J24" i="113"/>
  <c r="I24" i="113"/>
  <c r="D24" i="113"/>
  <c r="T23" i="113"/>
  <c r="S23" i="113"/>
  <c r="N23" i="113"/>
  <c r="J23" i="113"/>
  <c r="I23" i="113"/>
  <c r="D23" i="113"/>
  <c r="T22" i="113"/>
  <c r="S22" i="113"/>
  <c r="N22" i="113"/>
  <c r="J22" i="113"/>
  <c r="I22" i="113"/>
  <c r="D22" i="113"/>
  <c r="T21" i="113"/>
  <c r="S21" i="113"/>
  <c r="N21" i="113"/>
  <c r="J21" i="113"/>
  <c r="I21" i="113"/>
  <c r="D21" i="113"/>
  <c r="T20" i="113"/>
  <c r="S20" i="113"/>
  <c r="N20" i="113"/>
  <c r="J20" i="113"/>
  <c r="I20" i="113"/>
  <c r="D20" i="113"/>
  <c r="T19" i="113"/>
  <c r="S19" i="113"/>
  <c r="N19" i="113"/>
  <c r="J19" i="113"/>
  <c r="I19" i="113"/>
  <c r="D19" i="113"/>
  <c r="T18" i="113"/>
  <c r="S18" i="113"/>
  <c r="N18" i="113"/>
  <c r="J18" i="113"/>
  <c r="I18" i="113"/>
  <c r="D18" i="113"/>
  <c r="T17" i="113"/>
  <c r="S17" i="113"/>
  <c r="N17" i="113"/>
  <c r="J17" i="113"/>
  <c r="I17" i="113"/>
  <c r="D17" i="113"/>
  <c r="T16" i="113"/>
  <c r="S16" i="113"/>
  <c r="N16" i="113"/>
  <c r="J16" i="113"/>
  <c r="I16" i="113"/>
  <c r="D16" i="113"/>
  <c r="T15" i="113"/>
  <c r="S15" i="113"/>
  <c r="N15" i="113"/>
  <c r="J15" i="113"/>
  <c r="I15" i="113"/>
  <c r="D15" i="113"/>
  <c r="T14" i="113"/>
  <c r="S14" i="113"/>
  <c r="N14" i="113"/>
  <c r="J14" i="113"/>
  <c r="I14" i="113"/>
  <c r="D14" i="113"/>
  <c r="T13" i="113"/>
  <c r="S13" i="113"/>
  <c r="N13" i="113"/>
  <c r="J13" i="113"/>
  <c r="I13" i="113"/>
  <c r="D13" i="113"/>
  <c r="N8" i="113"/>
  <c r="D8" i="113"/>
  <c r="T4" i="113"/>
  <c r="B4" i="113"/>
  <c r="Q56" i="112"/>
  <c r="G56" i="112"/>
  <c r="T54" i="112"/>
  <c r="S54" i="112"/>
  <c r="N54" i="112"/>
  <c r="J54" i="112"/>
  <c r="I54" i="112"/>
  <c r="D54" i="112"/>
  <c r="T53" i="112"/>
  <c r="S53" i="112"/>
  <c r="N53" i="112"/>
  <c r="J53" i="112"/>
  <c r="I53" i="112"/>
  <c r="D53" i="112"/>
  <c r="T52" i="112"/>
  <c r="S52" i="112"/>
  <c r="N52" i="112"/>
  <c r="J52" i="112"/>
  <c r="I52" i="112"/>
  <c r="D52" i="112"/>
  <c r="T51" i="112"/>
  <c r="S51" i="112"/>
  <c r="N51" i="112"/>
  <c r="J51" i="112"/>
  <c r="I51" i="112"/>
  <c r="D51" i="112"/>
  <c r="T50" i="112"/>
  <c r="S50" i="112"/>
  <c r="N50" i="112"/>
  <c r="J50" i="112"/>
  <c r="I50" i="112"/>
  <c r="D50" i="112"/>
  <c r="T49" i="112"/>
  <c r="S49" i="112"/>
  <c r="N49" i="112"/>
  <c r="J49" i="112"/>
  <c r="I49" i="112"/>
  <c r="D49" i="112"/>
  <c r="T48" i="112"/>
  <c r="S48" i="112"/>
  <c r="N48" i="112"/>
  <c r="J48" i="112"/>
  <c r="I48" i="112"/>
  <c r="D48" i="112"/>
  <c r="T47" i="112"/>
  <c r="S47" i="112"/>
  <c r="N47" i="112"/>
  <c r="J47" i="112"/>
  <c r="I47" i="112"/>
  <c r="D47" i="112"/>
  <c r="T46" i="112"/>
  <c r="S46" i="112"/>
  <c r="N46" i="112"/>
  <c r="J46" i="112"/>
  <c r="I46" i="112"/>
  <c r="D46" i="112"/>
  <c r="T45" i="112"/>
  <c r="S45" i="112"/>
  <c r="N45" i="112"/>
  <c r="J45" i="112"/>
  <c r="I45" i="112"/>
  <c r="D45" i="112"/>
  <c r="T44" i="112"/>
  <c r="S44" i="112"/>
  <c r="N44" i="112"/>
  <c r="J44" i="112"/>
  <c r="I44" i="112"/>
  <c r="D44" i="112"/>
  <c r="T43" i="112"/>
  <c r="S43" i="112"/>
  <c r="N43" i="112"/>
  <c r="J43" i="112"/>
  <c r="I43" i="112"/>
  <c r="D43" i="112"/>
  <c r="T42" i="112"/>
  <c r="S42" i="112"/>
  <c r="N42" i="112"/>
  <c r="J42" i="112"/>
  <c r="I42" i="112"/>
  <c r="D42" i="112"/>
  <c r="T41" i="112"/>
  <c r="S41" i="112"/>
  <c r="N41" i="112"/>
  <c r="J41" i="112"/>
  <c r="I41" i="112"/>
  <c r="D41" i="112"/>
  <c r="T40" i="112"/>
  <c r="S40" i="112"/>
  <c r="N40" i="112"/>
  <c r="J40" i="112"/>
  <c r="I40" i="112"/>
  <c r="D40" i="112"/>
  <c r="N35" i="112"/>
  <c r="D35" i="112"/>
  <c r="Q29" i="112"/>
  <c r="G29" i="112"/>
  <c r="T27" i="112"/>
  <c r="S27" i="112"/>
  <c r="N27" i="112"/>
  <c r="J27" i="112"/>
  <c r="I27" i="112"/>
  <c r="D27" i="112"/>
  <c r="T26" i="112"/>
  <c r="S26" i="112"/>
  <c r="N26" i="112"/>
  <c r="J26" i="112"/>
  <c r="I26" i="112"/>
  <c r="D26" i="112"/>
  <c r="T25" i="112"/>
  <c r="S25" i="112"/>
  <c r="N25" i="112"/>
  <c r="J25" i="112"/>
  <c r="I25" i="112"/>
  <c r="D25" i="112"/>
  <c r="T24" i="112"/>
  <c r="S24" i="112"/>
  <c r="N24" i="112"/>
  <c r="J24" i="112"/>
  <c r="I24" i="112"/>
  <c r="D24" i="112"/>
  <c r="T23" i="112"/>
  <c r="S23" i="112"/>
  <c r="N23" i="112"/>
  <c r="J23" i="112"/>
  <c r="I23" i="112"/>
  <c r="D23" i="112"/>
  <c r="T22" i="112"/>
  <c r="S22" i="112"/>
  <c r="N22" i="112"/>
  <c r="J22" i="112"/>
  <c r="I22" i="112"/>
  <c r="D22" i="112"/>
  <c r="T21" i="112"/>
  <c r="S21" i="112"/>
  <c r="N21" i="112"/>
  <c r="J21" i="112"/>
  <c r="I21" i="112"/>
  <c r="D21" i="112"/>
  <c r="T20" i="112"/>
  <c r="S20" i="112"/>
  <c r="N20" i="112"/>
  <c r="J20" i="112"/>
  <c r="I20" i="112"/>
  <c r="D20" i="112"/>
  <c r="T19" i="112"/>
  <c r="S19" i="112"/>
  <c r="N19" i="112"/>
  <c r="J19" i="112"/>
  <c r="I19" i="112"/>
  <c r="D19" i="112"/>
  <c r="T18" i="112"/>
  <c r="S18" i="112"/>
  <c r="N18" i="112"/>
  <c r="J18" i="112"/>
  <c r="I18" i="112"/>
  <c r="D18" i="112"/>
  <c r="T17" i="112"/>
  <c r="S17" i="112"/>
  <c r="N17" i="112"/>
  <c r="J17" i="112"/>
  <c r="I17" i="112"/>
  <c r="D17" i="112"/>
  <c r="T16" i="112"/>
  <c r="S16" i="112"/>
  <c r="N16" i="112"/>
  <c r="J16" i="112"/>
  <c r="I16" i="112"/>
  <c r="D16" i="112"/>
  <c r="T15" i="112"/>
  <c r="S15" i="112"/>
  <c r="N15" i="112"/>
  <c r="J15" i="112"/>
  <c r="I15" i="112"/>
  <c r="D15" i="112"/>
  <c r="T14" i="112"/>
  <c r="S14" i="112"/>
  <c r="N14" i="112"/>
  <c r="J14" i="112"/>
  <c r="I14" i="112"/>
  <c r="D14" i="112"/>
  <c r="T13" i="112"/>
  <c r="S13" i="112"/>
  <c r="Q28" i="112" s="1"/>
  <c r="Q31" i="112" s="1"/>
  <c r="S31" i="112" s="1"/>
  <c r="N13" i="112"/>
  <c r="J13" i="112"/>
  <c r="I13" i="112"/>
  <c r="D13" i="112"/>
  <c r="N8" i="112"/>
  <c r="D8" i="112"/>
  <c r="T4" i="112"/>
  <c r="B4" i="112"/>
  <c r="Q56" i="111"/>
  <c r="G56" i="111"/>
  <c r="T54" i="111"/>
  <c r="S54" i="111"/>
  <c r="N54" i="111"/>
  <c r="J54" i="111"/>
  <c r="I54" i="111"/>
  <c r="D54" i="111"/>
  <c r="T53" i="111"/>
  <c r="S53" i="111"/>
  <c r="N53" i="111"/>
  <c r="J53" i="111"/>
  <c r="I53" i="111"/>
  <c r="D53" i="111"/>
  <c r="T52" i="111"/>
  <c r="S52" i="111"/>
  <c r="N52" i="111"/>
  <c r="J52" i="111"/>
  <c r="I52" i="111"/>
  <c r="D52" i="111"/>
  <c r="T51" i="111"/>
  <c r="S51" i="111"/>
  <c r="N51" i="111"/>
  <c r="J51" i="111"/>
  <c r="I51" i="111"/>
  <c r="D51" i="111"/>
  <c r="T50" i="111"/>
  <c r="S50" i="111"/>
  <c r="N50" i="111"/>
  <c r="J50" i="111"/>
  <c r="I50" i="111"/>
  <c r="D50" i="111"/>
  <c r="T49" i="111"/>
  <c r="S49" i="111"/>
  <c r="N49" i="111"/>
  <c r="J49" i="111"/>
  <c r="I49" i="111"/>
  <c r="D49" i="111"/>
  <c r="T48" i="111"/>
  <c r="S48" i="111"/>
  <c r="N48" i="111"/>
  <c r="J48" i="111"/>
  <c r="I48" i="111"/>
  <c r="D48" i="111"/>
  <c r="T47" i="111"/>
  <c r="S47" i="111"/>
  <c r="N47" i="111"/>
  <c r="J47" i="111"/>
  <c r="I47" i="111"/>
  <c r="D47" i="111"/>
  <c r="T46" i="111"/>
  <c r="S46" i="111"/>
  <c r="N46" i="111"/>
  <c r="J46" i="111"/>
  <c r="I46" i="111"/>
  <c r="D46" i="111"/>
  <c r="T45" i="111"/>
  <c r="S45" i="111"/>
  <c r="N45" i="111"/>
  <c r="J45" i="111"/>
  <c r="I45" i="111"/>
  <c r="D45" i="111"/>
  <c r="T44" i="111"/>
  <c r="S44" i="111"/>
  <c r="N44" i="111"/>
  <c r="J44" i="111"/>
  <c r="I44" i="111"/>
  <c r="D44" i="111"/>
  <c r="T43" i="111"/>
  <c r="S43" i="111"/>
  <c r="N43" i="111"/>
  <c r="J43" i="111"/>
  <c r="I43" i="111"/>
  <c r="D43" i="111"/>
  <c r="T42" i="111"/>
  <c r="S42" i="111"/>
  <c r="N42" i="111"/>
  <c r="J42" i="111"/>
  <c r="I42" i="111"/>
  <c r="D42" i="111"/>
  <c r="T41" i="111"/>
  <c r="S41" i="111"/>
  <c r="N41" i="111"/>
  <c r="J41" i="111"/>
  <c r="I41" i="111"/>
  <c r="D41" i="111"/>
  <c r="T40" i="111"/>
  <c r="S40" i="111"/>
  <c r="Q55" i="111" s="1"/>
  <c r="Q58" i="111" s="1"/>
  <c r="S58" i="111" s="1"/>
  <c r="N40" i="111"/>
  <c r="J40" i="111"/>
  <c r="I40" i="111"/>
  <c r="D40" i="111"/>
  <c r="N35" i="111"/>
  <c r="D35" i="111"/>
  <c r="Q29" i="111"/>
  <c r="G29" i="111"/>
  <c r="T27" i="111"/>
  <c r="S27" i="111"/>
  <c r="N27" i="111"/>
  <c r="J27" i="111"/>
  <c r="I27" i="111"/>
  <c r="D27" i="111"/>
  <c r="T26" i="111"/>
  <c r="S26" i="111"/>
  <c r="N26" i="111"/>
  <c r="J26" i="111"/>
  <c r="I26" i="111"/>
  <c r="D26" i="111"/>
  <c r="T25" i="111"/>
  <c r="S25" i="111"/>
  <c r="N25" i="111"/>
  <c r="J25" i="111"/>
  <c r="I25" i="111"/>
  <c r="D25" i="111"/>
  <c r="T24" i="111"/>
  <c r="S24" i="111"/>
  <c r="N24" i="111"/>
  <c r="J24" i="111"/>
  <c r="I24" i="111"/>
  <c r="D24" i="111"/>
  <c r="T23" i="111"/>
  <c r="S23" i="111"/>
  <c r="N23" i="111"/>
  <c r="J23" i="111"/>
  <c r="I23" i="111"/>
  <c r="D23" i="111"/>
  <c r="T22" i="111"/>
  <c r="S22" i="111"/>
  <c r="N22" i="111"/>
  <c r="J22" i="111"/>
  <c r="I22" i="111"/>
  <c r="D22" i="111"/>
  <c r="T21" i="111"/>
  <c r="S21" i="111"/>
  <c r="N21" i="111"/>
  <c r="J21" i="111"/>
  <c r="I21" i="111"/>
  <c r="D21" i="111"/>
  <c r="T20" i="111"/>
  <c r="S20" i="111"/>
  <c r="N20" i="111"/>
  <c r="J20" i="111"/>
  <c r="I20" i="111"/>
  <c r="D20" i="111"/>
  <c r="T19" i="111"/>
  <c r="S19" i="111"/>
  <c r="N19" i="111"/>
  <c r="J19" i="111"/>
  <c r="I19" i="111"/>
  <c r="D19" i="111"/>
  <c r="T18" i="111"/>
  <c r="S18" i="111"/>
  <c r="N18" i="111"/>
  <c r="J18" i="111"/>
  <c r="I18" i="111"/>
  <c r="D18" i="111"/>
  <c r="T17" i="111"/>
  <c r="S17" i="111"/>
  <c r="N17" i="111"/>
  <c r="J17" i="111"/>
  <c r="I17" i="111"/>
  <c r="D17" i="111"/>
  <c r="T16" i="111"/>
  <c r="S16" i="111"/>
  <c r="N16" i="111"/>
  <c r="J16" i="111"/>
  <c r="I16" i="111"/>
  <c r="D16" i="111"/>
  <c r="T15" i="111"/>
  <c r="S15" i="111"/>
  <c r="N15" i="111"/>
  <c r="J15" i="111"/>
  <c r="I15" i="111"/>
  <c r="D15" i="111"/>
  <c r="T14" i="111"/>
  <c r="S14" i="111"/>
  <c r="Q28" i="111" s="1"/>
  <c r="N14" i="111"/>
  <c r="J14" i="111"/>
  <c r="I14" i="111"/>
  <c r="D14" i="111"/>
  <c r="T13" i="111"/>
  <c r="S13" i="111"/>
  <c r="N13" i="111"/>
  <c r="J13" i="111"/>
  <c r="I13" i="111"/>
  <c r="D13" i="111"/>
  <c r="N8" i="111"/>
  <c r="D8" i="111"/>
  <c r="T4" i="111"/>
  <c r="B4" i="111"/>
  <c r="Q56" i="110"/>
  <c r="G56" i="110"/>
  <c r="T54" i="110"/>
  <c r="S54" i="110"/>
  <c r="N54" i="110"/>
  <c r="J54" i="110"/>
  <c r="I54" i="110"/>
  <c r="D54" i="110"/>
  <c r="T53" i="110"/>
  <c r="S53" i="110"/>
  <c r="N53" i="110"/>
  <c r="J53" i="110"/>
  <c r="I53" i="110"/>
  <c r="D53" i="110"/>
  <c r="T52" i="110"/>
  <c r="S52" i="110"/>
  <c r="N52" i="110"/>
  <c r="J52" i="110"/>
  <c r="I52" i="110"/>
  <c r="D52" i="110"/>
  <c r="T51" i="110"/>
  <c r="S51" i="110"/>
  <c r="N51" i="110"/>
  <c r="J51" i="110"/>
  <c r="I51" i="110"/>
  <c r="D51" i="110"/>
  <c r="T50" i="110"/>
  <c r="S50" i="110"/>
  <c r="N50" i="110"/>
  <c r="J50" i="110"/>
  <c r="I50" i="110"/>
  <c r="D50" i="110"/>
  <c r="T49" i="110"/>
  <c r="S49" i="110"/>
  <c r="N49" i="110"/>
  <c r="J49" i="110"/>
  <c r="I49" i="110"/>
  <c r="D49" i="110"/>
  <c r="T48" i="110"/>
  <c r="S48" i="110"/>
  <c r="N48" i="110"/>
  <c r="J48" i="110"/>
  <c r="I48" i="110"/>
  <c r="D48" i="110"/>
  <c r="T47" i="110"/>
  <c r="S47" i="110"/>
  <c r="N47" i="110"/>
  <c r="J47" i="110"/>
  <c r="I47" i="110"/>
  <c r="D47" i="110"/>
  <c r="T46" i="110"/>
  <c r="S46" i="110"/>
  <c r="N46" i="110"/>
  <c r="J46" i="110"/>
  <c r="I46" i="110"/>
  <c r="D46" i="110"/>
  <c r="T45" i="110"/>
  <c r="S45" i="110"/>
  <c r="N45" i="110"/>
  <c r="J45" i="110"/>
  <c r="I45" i="110"/>
  <c r="D45" i="110"/>
  <c r="T44" i="110"/>
  <c r="S44" i="110"/>
  <c r="N44" i="110"/>
  <c r="J44" i="110"/>
  <c r="I44" i="110"/>
  <c r="D44" i="110"/>
  <c r="T43" i="110"/>
  <c r="S43" i="110"/>
  <c r="N43" i="110"/>
  <c r="J43" i="110"/>
  <c r="I43" i="110"/>
  <c r="D43" i="110"/>
  <c r="T42" i="110"/>
  <c r="S42" i="110"/>
  <c r="N42" i="110"/>
  <c r="J42" i="110"/>
  <c r="I42" i="110"/>
  <c r="D42" i="110"/>
  <c r="T41" i="110"/>
  <c r="S41" i="110"/>
  <c r="Q55" i="110" s="1"/>
  <c r="Q58" i="110" s="1"/>
  <c r="S58" i="110" s="1"/>
  <c r="N41" i="110"/>
  <c r="J41" i="110"/>
  <c r="I41" i="110"/>
  <c r="D41" i="110"/>
  <c r="T40" i="110"/>
  <c r="S40" i="110"/>
  <c r="N40" i="110"/>
  <c r="J40" i="110"/>
  <c r="I40" i="110"/>
  <c r="D40" i="110"/>
  <c r="N35" i="110"/>
  <c r="D35" i="110"/>
  <c r="Q29" i="110"/>
  <c r="G29" i="110"/>
  <c r="T27" i="110"/>
  <c r="S27" i="110"/>
  <c r="N27" i="110"/>
  <c r="J27" i="110"/>
  <c r="I27" i="110"/>
  <c r="D27" i="110"/>
  <c r="T26" i="110"/>
  <c r="S26" i="110"/>
  <c r="N26" i="110"/>
  <c r="J26" i="110"/>
  <c r="I26" i="110"/>
  <c r="D26" i="110"/>
  <c r="T25" i="110"/>
  <c r="S25" i="110"/>
  <c r="N25" i="110"/>
  <c r="J25" i="110"/>
  <c r="I25" i="110"/>
  <c r="D25" i="110"/>
  <c r="T24" i="110"/>
  <c r="S24" i="110"/>
  <c r="N24" i="110"/>
  <c r="J24" i="110"/>
  <c r="I24" i="110"/>
  <c r="D24" i="110"/>
  <c r="T23" i="110"/>
  <c r="S23" i="110"/>
  <c r="N23" i="110"/>
  <c r="J23" i="110"/>
  <c r="I23" i="110"/>
  <c r="D23" i="110"/>
  <c r="T22" i="110"/>
  <c r="S22" i="110"/>
  <c r="N22" i="110"/>
  <c r="J22" i="110"/>
  <c r="I22" i="110"/>
  <c r="D22" i="110"/>
  <c r="T21" i="110"/>
  <c r="S21" i="110"/>
  <c r="N21" i="110"/>
  <c r="J21" i="110"/>
  <c r="I21" i="110"/>
  <c r="D21" i="110"/>
  <c r="T20" i="110"/>
  <c r="S20" i="110"/>
  <c r="N20" i="110"/>
  <c r="J20" i="110"/>
  <c r="I20" i="110"/>
  <c r="D20" i="110"/>
  <c r="T19" i="110"/>
  <c r="S19" i="110"/>
  <c r="N19" i="110"/>
  <c r="J19" i="110"/>
  <c r="I19" i="110"/>
  <c r="D19" i="110"/>
  <c r="T18" i="110"/>
  <c r="S18" i="110"/>
  <c r="N18" i="110"/>
  <c r="J18" i="110"/>
  <c r="I18" i="110"/>
  <c r="D18" i="110"/>
  <c r="T17" i="110"/>
  <c r="S17" i="110"/>
  <c r="N17" i="110"/>
  <c r="J17" i="110"/>
  <c r="I17" i="110"/>
  <c r="D17" i="110"/>
  <c r="T16" i="110"/>
  <c r="S16" i="110"/>
  <c r="N16" i="110"/>
  <c r="J16" i="110"/>
  <c r="I16" i="110"/>
  <c r="D16" i="110"/>
  <c r="T15" i="110"/>
  <c r="S15" i="110"/>
  <c r="N15" i="110"/>
  <c r="J15" i="110"/>
  <c r="I15" i="110"/>
  <c r="D15" i="110"/>
  <c r="T14" i="110"/>
  <c r="S14" i="110"/>
  <c r="N14" i="110"/>
  <c r="J14" i="110"/>
  <c r="I14" i="110"/>
  <c r="D14" i="110"/>
  <c r="T13" i="110"/>
  <c r="S13" i="110"/>
  <c r="N13" i="110"/>
  <c r="J13" i="110"/>
  <c r="I13" i="110"/>
  <c r="D13" i="110"/>
  <c r="G28" i="110" s="1"/>
  <c r="G31" i="110" s="1"/>
  <c r="I31" i="110" s="1"/>
  <c r="N8" i="110"/>
  <c r="D8" i="110"/>
  <c r="T4" i="110"/>
  <c r="B4" i="110"/>
  <c r="Q56" i="109"/>
  <c r="G56" i="109"/>
  <c r="T54" i="109"/>
  <c r="S54" i="109"/>
  <c r="N54" i="109"/>
  <c r="J54" i="109"/>
  <c r="I54" i="109"/>
  <c r="D54" i="109"/>
  <c r="T53" i="109"/>
  <c r="S53" i="109"/>
  <c r="N53" i="109"/>
  <c r="J53" i="109"/>
  <c r="I53" i="109"/>
  <c r="D53" i="109"/>
  <c r="T52" i="109"/>
  <c r="S52" i="109"/>
  <c r="N52" i="109"/>
  <c r="J52" i="109"/>
  <c r="I52" i="109"/>
  <c r="D52" i="109"/>
  <c r="T51" i="109"/>
  <c r="S51" i="109"/>
  <c r="N51" i="109"/>
  <c r="J51" i="109"/>
  <c r="I51" i="109"/>
  <c r="D51" i="109"/>
  <c r="T50" i="109"/>
  <c r="S50" i="109"/>
  <c r="N50" i="109"/>
  <c r="J50" i="109"/>
  <c r="I50" i="109"/>
  <c r="D50" i="109"/>
  <c r="T49" i="109"/>
  <c r="S49" i="109"/>
  <c r="N49" i="109"/>
  <c r="J49" i="109"/>
  <c r="I49" i="109"/>
  <c r="D49" i="109"/>
  <c r="T48" i="109"/>
  <c r="S48" i="109"/>
  <c r="N48" i="109"/>
  <c r="J48" i="109"/>
  <c r="I48" i="109"/>
  <c r="D48" i="109"/>
  <c r="T47" i="109"/>
  <c r="S47" i="109"/>
  <c r="N47" i="109"/>
  <c r="J47" i="109"/>
  <c r="I47" i="109"/>
  <c r="D47" i="109"/>
  <c r="T46" i="109"/>
  <c r="S46" i="109"/>
  <c r="N46" i="109"/>
  <c r="J46" i="109"/>
  <c r="I46" i="109"/>
  <c r="D46" i="109"/>
  <c r="T45" i="109"/>
  <c r="S45" i="109"/>
  <c r="N45" i="109"/>
  <c r="J45" i="109"/>
  <c r="I45" i="109"/>
  <c r="D45" i="109"/>
  <c r="T44" i="109"/>
  <c r="S44" i="109"/>
  <c r="N44" i="109"/>
  <c r="J44" i="109"/>
  <c r="I44" i="109"/>
  <c r="D44" i="109"/>
  <c r="T43" i="109"/>
  <c r="S43" i="109"/>
  <c r="N43" i="109"/>
  <c r="J43" i="109"/>
  <c r="I43" i="109"/>
  <c r="D43" i="109"/>
  <c r="T42" i="109"/>
  <c r="S42" i="109"/>
  <c r="N42" i="109"/>
  <c r="J42" i="109"/>
  <c r="I42" i="109"/>
  <c r="D42" i="109"/>
  <c r="T41" i="109"/>
  <c r="S41" i="109"/>
  <c r="N41" i="109"/>
  <c r="J41" i="109"/>
  <c r="I41" i="109"/>
  <c r="D41" i="109"/>
  <c r="T40" i="109"/>
  <c r="S40" i="109"/>
  <c r="N40" i="109"/>
  <c r="J40" i="109"/>
  <c r="I40" i="109"/>
  <c r="D40" i="109"/>
  <c r="G55" i="109" s="1"/>
  <c r="G58" i="109" s="1"/>
  <c r="I58" i="109" s="1"/>
  <c r="N35" i="109"/>
  <c r="D35" i="109"/>
  <c r="Q29" i="109"/>
  <c r="G29" i="109"/>
  <c r="T27" i="109"/>
  <c r="S27" i="109"/>
  <c r="N27" i="109"/>
  <c r="J27" i="109"/>
  <c r="I27" i="109"/>
  <c r="D27" i="109"/>
  <c r="T26" i="109"/>
  <c r="S26" i="109"/>
  <c r="N26" i="109"/>
  <c r="J26" i="109"/>
  <c r="I26" i="109"/>
  <c r="D26" i="109"/>
  <c r="T25" i="109"/>
  <c r="S25" i="109"/>
  <c r="N25" i="109"/>
  <c r="J25" i="109"/>
  <c r="I25" i="109"/>
  <c r="D25" i="109"/>
  <c r="T24" i="109"/>
  <c r="S24" i="109"/>
  <c r="N24" i="109"/>
  <c r="J24" i="109"/>
  <c r="I24" i="109"/>
  <c r="D24" i="109"/>
  <c r="T23" i="109"/>
  <c r="S23" i="109"/>
  <c r="N23" i="109"/>
  <c r="J23" i="109"/>
  <c r="I23" i="109"/>
  <c r="D23" i="109"/>
  <c r="T22" i="109"/>
  <c r="S22" i="109"/>
  <c r="N22" i="109"/>
  <c r="J22" i="109"/>
  <c r="I22" i="109"/>
  <c r="D22" i="109"/>
  <c r="T21" i="109"/>
  <c r="S21" i="109"/>
  <c r="N21" i="109"/>
  <c r="J21" i="109"/>
  <c r="I21" i="109"/>
  <c r="D21" i="109"/>
  <c r="T20" i="109"/>
  <c r="S20" i="109"/>
  <c r="N20" i="109"/>
  <c r="J20" i="109"/>
  <c r="I20" i="109"/>
  <c r="D20" i="109"/>
  <c r="T19" i="109"/>
  <c r="S19" i="109"/>
  <c r="N19" i="109"/>
  <c r="J19" i="109"/>
  <c r="I19" i="109"/>
  <c r="D19" i="109"/>
  <c r="T18" i="109"/>
  <c r="S18" i="109"/>
  <c r="N18" i="109"/>
  <c r="J18" i="109"/>
  <c r="I18" i="109"/>
  <c r="D18" i="109"/>
  <c r="T17" i="109"/>
  <c r="S17" i="109"/>
  <c r="N17" i="109"/>
  <c r="J17" i="109"/>
  <c r="I17" i="109"/>
  <c r="D17" i="109"/>
  <c r="T16" i="109"/>
  <c r="S16" i="109"/>
  <c r="N16" i="109"/>
  <c r="J16" i="109"/>
  <c r="I16" i="109"/>
  <c r="D16" i="109"/>
  <c r="T15" i="109"/>
  <c r="S15" i="109"/>
  <c r="N15" i="109"/>
  <c r="J15" i="109"/>
  <c r="I15" i="109"/>
  <c r="D15" i="109"/>
  <c r="T14" i="109"/>
  <c r="S14" i="109"/>
  <c r="N14" i="109"/>
  <c r="J14" i="109"/>
  <c r="I14" i="109"/>
  <c r="D14" i="109"/>
  <c r="G28" i="109" s="1"/>
  <c r="G31" i="109" s="1"/>
  <c r="I31" i="109" s="1"/>
  <c r="T13" i="109"/>
  <c r="S13" i="109"/>
  <c r="N13" i="109"/>
  <c r="J13" i="109"/>
  <c r="I13" i="109"/>
  <c r="D13" i="109"/>
  <c r="N8" i="109"/>
  <c r="D8" i="109"/>
  <c r="T4" i="109"/>
  <c r="B4" i="109"/>
  <c r="Q56" i="108"/>
  <c r="G56" i="108"/>
  <c r="T54" i="108"/>
  <c r="S54" i="108"/>
  <c r="N54" i="108"/>
  <c r="J54" i="108"/>
  <c r="I54" i="108"/>
  <c r="D54" i="108"/>
  <c r="T53" i="108"/>
  <c r="S53" i="108"/>
  <c r="N53" i="108"/>
  <c r="J53" i="108"/>
  <c r="I53" i="108"/>
  <c r="D53" i="108"/>
  <c r="T52" i="108"/>
  <c r="S52" i="108"/>
  <c r="N52" i="108"/>
  <c r="J52" i="108"/>
  <c r="I52" i="108"/>
  <c r="D52" i="108"/>
  <c r="T51" i="108"/>
  <c r="S51" i="108"/>
  <c r="N51" i="108"/>
  <c r="J51" i="108"/>
  <c r="I51" i="108"/>
  <c r="D51" i="108"/>
  <c r="T50" i="108"/>
  <c r="S50" i="108"/>
  <c r="N50" i="108"/>
  <c r="J50" i="108"/>
  <c r="I50" i="108"/>
  <c r="D50" i="108"/>
  <c r="T49" i="108"/>
  <c r="S49" i="108"/>
  <c r="N49" i="108"/>
  <c r="J49" i="108"/>
  <c r="I49" i="108"/>
  <c r="D49" i="108"/>
  <c r="T48" i="108"/>
  <c r="S48" i="108"/>
  <c r="N48" i="108"/>
  <c r="J48" i="108"/>
  <c r="I48" i="108"/>
  <c r="D48" i="108"/>
  <c r="T47" i="108"/>
  <c r="S47" i="108"/>
  <c r="N47" i="108"/>
  <c r="J47" i="108"/>
  <c r="I47" i="108"/>
  <c r="D47" i="108"/>
  <c r="T46" i="108"/>
  <c r="S46" i="108"/>
  <c r="N46" i="108"/>
  <c r="J46" i="108"/>
  <c r="I46" i="108"/>
  <c r="D46" i="108"/>
  <c r="T45" i="108"/>
  <c r="S45" i="108"/>
  <c r="N45" i="108"/>
  <c r="J45" i="108"/>
  <c r="I45" i="108"/>
  <c r="D45" i="108"/>
  <c r="T44" i="108"/>
  <c r="S44" i="108"/>
  <c r="N44" i="108"/>
  <c r="J44" i="108"/>
  <c r="I44" i="108"/>
  <c r="D44" i="108"/>
  <c r="T43" i="108"/>
  <c r="S43" i="108"/>
  <c r="N43" i="108"/>
  <c r="J43" i="108"/>
  <c r="I43" i="108"/>
  <c r="D43" i="108"/>
  <c r="T42" i="108"/>
  <c r="S42" i="108"/>
  <c r="N42" i="108"/>
  <c r="J42" i="108"/>
  <c r="I42" i="108"/>
  <c r="D42" i="108"/>
  <c r="T41" i="108"/>
  <c r="S41" i="108"/>
  <c r="Q55" i="108" s="1"/>
  <c r="Q58" i="108" s="1"/>
  <c r="S58" i="108" s="1"/>
  <c r="N41" i="108"/>
  <c r="J41" i="108"/>
  <c r="I41" i="108"/>
  <c r="D41" i="108"/>
  <c r="G55" i="108" s="1"/>
  <c r="G58" i="108" s="1"/>
  <c r="I58" i="108" s="1"/>
  <c r="T40" i="108"/>
  <c r="S40" i="108"/>
  <c r="N40" i="108"/>
  <c r="J40" i="108"/>
  <c r="I40" i="108"/>
  <c r="D40" i="108"/>
  <c r="N35" i="108"/>
  <c r="D35" i="108"/>
  <c r="Q29" i="108"/>
  <c r="G29" i="108"/>
  <c r="T27" i="108"/>
  <c r="S27" i="108"/>
  <c r="N27" i="108"/>
  <c r="J27" i="108"/>
  <c r="I27" i="108"/>
  <c r="D27" i="108"/>
  <c r="T26" i="108"/>
  <c r="S26" i="108"/>
  <c r="N26" i="108"/>
  <c r="J26" i="108"/>
  <c r="I26" i="108"/>
  <c r="D26" i="108"/>
  <c r="T25" i="108"/>
  <c r="S25" i="108"/>
  <c r="N25" i="108"/>
  <c r="J25" i="108"/>
  <c r="I25" i="108"/>
  <c r="D25" i="108"/>
  <c r="T24" i="108"/>
  <c r="S24" i="108"/>
  <c r="N24" i="108"/>
  <c r="J24" i="108"/>
  <c r="I24" i="108"/>
  <c r="D24" i="108"/>
  <c r="T23" i="108"/>
  <c r="S23" i="108"/>
  <c r="N23" i="108"/>
  <c r="J23" i="108"/>
  <c r="I23" i="108"/>
  <c r="D23" i="108"/>
  <c r="T22" i="108"/>
  <c r="S22" i="108"/>
  <c r="N22" i="108"/>
  <c r="J22" i="108"/>
  <c r="I22" i="108"/>
  <c r="D22" i="108"/>
  <c r="T21" i="108"/>
  <c r="S21" i="108"/>
  <c r="N21" i="108"/>
  <c r="J21" i="108"/>
  <c r="I21" i="108"/>
  <c r="D21" i="108"/>
  <c r="T20" i="108"/>
  <c r="S20" i="108"/>
  <c r="N20" i="108"/>
  <c r="J20" i="108"/>
  <c r="I20" i="108"/>
  <c r="D20" i="108"/>
  <c r="T19" i="108"/>
  <c r="S19" i="108"/>
  <c r="N19" i="108"/>
  <c r="J19" i="108"/>
  <c r="I19" i="108"/>
  <c r="D19" i="108"/>
  <c r="T18" i="108"/>
  <c r="S18" i="108"/>
  <c r="N18" i="108"/>
  <c r="J18" i="108"/>
  <c r="I18" i="108"/>
  <c r="D18" i="108"/>
  <c r="T17" i="108"/>
  <c r="S17" i="108"/>
  <c r="N17" i="108"/>
  <c r="J17" i="108"/>
  <c r="I17" i="108"/>
  <c r="D17" i="108"/>
  <c r="T16" i="108"/>
  <c r="S16" i="108"/>
  <c r="N16" i="108"/>
  <c r="J16" i="108"/>
  <c r="I16" i="108"/>
  <c r="D16" i="108"/>
  <c r="T15" i="108"/>
  <c r="S15" i="108"/>
  <c r="N15" i="108"/>
  <c r="J15" i="108"/>
  <c r="I15" i="108"/>
  <c r="D15" i="108"/>
  <c r="T14" i="108"/>
  <c r="S14" i="108"/>
  <c r="N14" i="108"/>
  <c r="J14" i="108"/>
  <c r="I14" i="108"/>
  <c r="D14" i="108"/>
  <c r="G28" i="108" s="1"/>
  <c r="T13" i="108"/>
  <c r="S13" i="108"/>
  <c r="N13" i="108"/>
  <c r="J13" i="108"/>
  <c r="I13" i="108"/>
  <c r="D13" i="108"/>
  <c r="N8" i="108"/>
  <c r="D8" i="108"/>
  <c r="T4" i="108"/>
  <c r="B4" i="108"/>
  <c r="Q56" i="107"/>
  <c r="G56" i="107"/>
  <c r="T54" i="107"/>
  <c r="S54" i="107"/>
  <c r="N54" i="107"/>
  <c r="J54" i="107"/>
  <c r="I54" i="107"/>
  <c r="D54" i="107"/>
  <c r="T53" i="107"/>
  <c r="S53" i="107"/>
  <c r="N53" i="107"/>
  <c r="J53" i="107"/>
  <c r="I53" i="107"/>
  <c r="D53" i="107"/>
  <c r="T52" i="107"/>
  <c r="S52" i="107"/>
  <c r="N52" i="107"/>
  <c r="J52" i="107"/>
  <c r="I52" i="107"/>
  <c r="D52" i="107"/>
  <c r="T51" i="107"/>
  <c r="S51" i="107"/>
  <c r="N51" i="107"/>
  <c r="J51" i="107"/>
  <c r="I51" i="107"/>
  <c r="D51" i="107"/>
  <c r="T50" i="107"/>
  <c r="S50" i="107"/>
  <c r="N50" i="107"/>
  <c r="J50" i="107"/>
  <c r="I50" i="107"/>
  <c r="D50" i="107"/>
  <c r="T49" i="107"/>
  <c r="S49" i="107"/>
  <c r="N49" i="107"/>
  <c r="J49" i="107"/>
  <c r="I49" i="107"/>
  <c r="D49" i="107"/>
  <c r="T48" i="107"/>
  <c r="S48" i="107"/>
  <c r="N48" i="107"/>
  <c r="J48" i="107"/>
  <c r="I48" i="107"/>
  <c r="D48" i="107"/>
  <c r="T47" i="107"/>
  <c r="S47" i="107"/>
  <c r="N47" i="107"/>
  <c r="J47" i="107"/>
  <c r="I47" i="107"/>
  <c r="D47" i="107"/>
  <c r="T46" i="107"/>
  <c r="S46" i="107"/>
  <c r="N46" i="107"/>
  <c r="J46" i="107"/>
  <c r="I46" i="107"/>
  <c r="D46" i="107"/>
  <c r="T45" i="107"/>
  <c r="S45" i="107"/>
  <c r="N45" i="107"/>
  <c r="J45" i="107"/>
  <c r="I45" i="107"/>
  <c r="D45" i="107"/>
  <c r="T44" i="107"/>
  <c r="S44" i="107"/>
  <c r="N44" i="107"/>
  <c r="J44" i="107"/>
  <c r="I44" i="107"/>
  <c r="D44" i="107"/>
  <c r="T43" i="107"/>
  <c r="S43" i="107"/>
  <c r="N43" i="107"/>
  <c r="J43" i="107"/>
  <c r="I43" i="107"/>
  <c r="D43" i="107"/>
  <c r="T42" i="107"/>
  <c r="S42" i="107"/>
  <c r="N42" i="107"/>
  <c r="J42" i="107"/>
  <c r="I42" i="107"/>
  <c r="D42" i="107"/>
  <c r="T41" i="107"/>
  <c r="S41" i="107"/>
  <c r="N41" i="107"/>
  <c r="J41" i="107"/>
  <c r="I41" i="107"/>
  <c r="D41" i="107"/>
  <c r="T40" i="107"/>
  <c r="S40" i="107"/>
  <c r="N40" i="107"/>
  <c r="J40" i="107"/>
  <c r="I40" i="107"/>
  <c r="D40" i="107"/>
  <c r="N35" i="107"/>
  <c r="D35" i="107"/>
  <c r="Q29" i="107"/>
  <c r="G29" i="107"/>
  <c r="T27" i="107"/>
  <c r="S27" i="107"/>
  <c r="N27" i="107"/>
  <c r="J27" i="107"/>
  <c r="I27" i="107"/>
  <c r="D27" i="107"/>
  <c r="T26" i="107"/>
  <c r="S26" i="107"/>
  <c r="N26" i="107"/>
  <c r="J26" i="107"/>
  <c r="I26" i="107"/>
  <c r="D26" i="107"/>
  <c r="T25" i="107"/>
  <c r="S25" i="107"/>
  <c r="N25" i="107"/>
  <c r="J25" i="107"/>
  <c r="I25" i="107"/>
  <c r="D25" i="107"/>
  <c r="T24" i="107"/>
  <c r="S24" i="107"/>
  <c r="N24" i="107"/>
  <c r="J24" i="107"/>
  <c r="I24" i="107"/>
  <c r="D24" i="107"/>
  <c r="T23" i="107"/>
  <c r="S23" i="107"/>
  <c r="N23" i="107"/>
  <c r="J23" i="107"/>
  <c r="I23" i="107"/>
  <c r="D23" i="107"/>
  <c r="T22" i="107"/>
  <c r="S22" i="107"/>
  <c r="N22" i="107"/>
  <c r="J22" i="107"/>
  <c r="I22" i="107"/>
  <c r="D22" i="107"/>
  <c r="T21" i="107"/>
  <c r="S21" i="107"/>
  <c r="N21" i="107"/>
  <c r="J21" i="107"/>
  <c r="I21" i="107"/>
  <c r="D21" i="107"/>
  <c r="T20" i="107"/>
  <c r="S20" i="107"/>
  <c r="N20" i="107"/>
  <c r="J20" i="107"/>
  <c r="I20" i="107"/>
  <c r="D20" i="107"/>
  <c r="T19" i="107"/>
  <c r="S19" i="107"/>
  <c r="N19" i="107"/>
  <c r="J19" i="107"/>
  <c r="I19" i="107"/>
  <c r="D19" i="107"/>
  <c r="T18" i="107"/>
  <c r="S18" i="107"/>
  <c r="N18" i="107"/>
  <c r="J18" i="107"/>
  <c r="I18" i="107"/>
  <c r="D18" i="107"/>
  <c r="T17" i="107"/>
  <c r="S17" i="107"/>
  <c r="N17" i="107"/>
  <c r="J17" i="107"/>
  <c r="I17" i="107"/>
  <c r="D17" i="107"/>
  <c r="T16" i="107"/>
  <c r="S16" i="107"/>
  <c r="N16" i="107"/>
  <c r="J16" i="107"/>
  <c r="I16" i="107"/>
  <c r="D16" i="107"/>
  <c r="T15" i="107"/>
  <c r="S15" i="107"/>
  <c r="N15" i="107"/>
  <c r="J15" i="107"/>
  <c r="I15" i="107"/>
  <c r="D15" i="107"/>
  <c r="T14" i="107"/>
  <c r="S14" i="107"/>
  <c r="N14" i="107"/>
  <c r="J14" i="107"/>
  <c r="I14" i="107"/>
  <c r="D14" i="107"/>
  <c r="G28" i="107" s="1"/>
  <c r="G31" i="107" s="1"/>
  <c r="I31" i="107" s="1"/>
  <c r="T13" i="107"/>
  <c r="S13" i="107"/>
  <c r="N13" i="107"/>
  <c r="Q28" i="107" s="1"/>
  <c r="Q31" i="107" s="1"/>
  <c r="S31" i="107" s="1"/>
  <c r="J13" i="107"/>
  <c r="I13" i="107"/>
  <c r="D13" i="107"/>
  <c r="N8" i="107"/>
  <c r="D8" i="107"/>
  <c r="T4" i="107"/>
  <c r="B4" i="107"/>
  <c r="Q56" i="106"/>
  <c r="G56" i="106"/>
  <c r="Q66" i="23" s="1"/>
  <c r="G3" i="27" s="1"/>
  <c r="G4" i="27" s="1"/>
  <c r="T54" i="106"/>
  <c r="S54" i="106"/>
  <c r="N54" i="106"/>
  <c r="J54" i="106"/>
  <c r="I54" i="106"/>
  <c r="D54" i="106"/>
  <c r="T53" i="106"/>
  <c r="S53" i="106"/>
  <c r="N53" i="106"/>
  <c r="J53" i="106"/>
  <c r="I53" i="106"/>
  <c r="D53" i="106"/>
  <c r="T52" i="106"/>
  <c r="S52" i="106"/>
  <c r="N52" i="106"/>
  <c r="J52" i="106"/>
  <c r="I52" i="106"/>
  <c r="D52" i="106"/>
  <c r="T51" i="106"/>
  <c r="S51" i="106"/>
  <c r="N51" i="106"/>
  <c r="J51" i="106"/>
  <c r="I51" i="106"/>
  <c r="D51" i="106"/>
  <c r="T50" i="106"/>
  <c r="S50" i="106"/>
  <c r="N50" i="106"/>
  <c r="J50" i="106"/>
  <c r="I50" i="106"/>
  <c r="D50" i="106"/>
  <c r="T49" i="106"/>
  <c r="S49" i="106"/>
  <c r="N49" i="106"/>
  <c r="J49" i="106"/>
  <c r="I49" i="106"/>
  <c r="D49" i="106"/>
  <c r="T48" i="106"/>
  <c r="S48" i="106"/>
  <c r="N48" i="106"/>
  <c r="J48" i="106"/>
  <c r="I48" i="106"/>
  <c r="D48" i="106"/>
  <c r="T47" i="106"/>
  <c r="S47" i="106"/>
  <c r="N47" i="106"/>
  <c r="J47" i="106"/>
  <c r="I47" i="106"/>
  <c r="D47" i="106"/>
  <c r="T46" i="106"/>
  <c r="S46" i="106"/>
  <c r="N46" i="106"/>
  <c r="J46" i="106"/>
  <c r="I46" i="106"/>
  <c r="D46" i="106"/>
  <c r="T45" i="106"/>
  <c r="S45" i="106"/>
  <c r="N45" i="106"/>
  <c r="J45" i="106"/>
  <c r="I45" i="106"/>
  <c r="D45" i="106"/>
  <c r="T44" i="106"/>
  <c r="S44" i="106"/>
  <c r="N44" i="106"/>
  <c r="J44" i="106"/>
  <c r="I44" i="106"/>
  <c r="D44" i="106"/>
  <c r="T43" i="106"/>
  <c r="S43" i="106"/>
  <c r="N43" i="106"/>
  <c r="J43" i="106"/>
  <c r="I43" i="106"/>
  <c r="D43" i="106"/>
  <c r="T42" i="106"/>
  <c r="S42" i="106"/>
  <c r="N42" i="106"/>
  <c r="J42" i="106"/>
  <c r="I42" i="106"/>
  <c r="D42" i="106"/>
  <c r="T41" i="106"/>
  <c r="S41" i="106"/>
  <c r="N41" i="106"/>
  <c r="J41" i="106"/>
  <c r="I41" i="106"/>
  <c r="D41" i="106"/>
  <c r="T40" i="106"/>
  <c r="S40" i="106"/>
  <c r="N40" i="106"/>
  <c r="Q55" i="106" s="1"/>
  <c r="J40" i="106"/>
  <c r="I40" i="106"/>
  <c r="D40" i="106"/>
  <c r="N35" i="106"/>
  <c r="D35" i="106"/>
  <c r="Q29" i="106"/>
  <c r="G29" i="106"/>
  <c r="T27" i="106"/>
  <c r="S27" i="106"/>
  <c r="N27" i="106"/>
  <c r="J27" i="106"/>
  <c r="I27" i="106"/>
  <c r="D27" i="106"/>
  <c r="T26" i="106"/>
  <c r="S26" i="106"/>
  <c r="N26" i="106"/>
  <c r="J26" i="106"/>
  <c r="I26" i="106"/>
  <c r="D26" i="106"/>
  <c r="T25" i="106"/>
  <c r="S25" i="106"/>
  <c r="N25" i="106"/>
  <c r="J25" i="106"/>
  <c r="I25" i="106"/>
  <c r="D25" i="106"/>
  <c r="T24" i="106"/>
  <c r="S24" i="106"/>
  <c r="N24" i="106"/>
  <c r="J24" i="106"/>
  <c r="I24" i="106"/>
  <c r="D24" i="106"/>
  <c r="T23" i="106"/>
  <c r="S23" i="106"/>
  <c r="N23" i="106"/>
  <c r="J23" i="106"/>
  <c r="I23" i="106"/>
  <c r="D23" i="106"/>
  <c r="T22" i="106"/>
  <c r="S22" i="106"/>
  <c r="N22" i="106"/>
  <c r="J22" i="106"/>
  <c r="I22" i="106"/>
  <c r="D22" i="106"/>
  <c r="T21" i="106"/>
  <c r="S21" i="106"/>
  <c r="N21" i="106"/>
  <c r="J21" i="106"/>
  <c r="I21" i="106"/>
  <c r="D21" i="106"/>
  <c r="T20" i="106"/>
  <c r="S20" i="106"/>
  <c r="N20" i="106"/>
  <c r="J20" i="106"/>
  <c r="I20" i="106"/>
  <c r="D20" i="106"/>
  <c r="T19" i="106"/>
  <c r="S19" i="106"/>
  <c r="N19" i="106"/>
  <c r="J19" i="106"/>
  <c r="I19" i="106"/>
  <c r="D19" i="106"/>
  <c r="T18" i="106"/>
  <c r="S18" i="106"/>
  <c r="N18" i="106"/>
  <c r="J18" i="106"/>
  <c r="I18" i="106"/>
  <c r="D18" i="106"/>
  <c r="T17" i="106"/>
  <c r="S17" i="106"/>
  <c r="N17" i="106"/>
  <c r="J17" i="106"/>
  <c r="I17" i="106"/>
  <c r="D17" i="106"/>
  <c r="T16" i="106"/>
  <c r="S16" i="106"/>
  <c r="N16" i="106"/>
  <c r="J16" i="106"/>
  <c r="I16" i="106"/>
  <c r="D16" i="106"/>
  <c r="T15" i="106"/>
  <c r="S15" i="106"/>
  <c r="N15" i="106"/>
  <c r="J15" i="106"/>
  <c r="I15" i="106"/>
  <c r="D15" i="106"/>
  <c r="T14" i="106"/>
  <c r="S14" i="106"/>
  <c r="N14" i="106"/>
  <c r="J14" i="106"/>
  <c r="I14" i="106"/>
  <c r="D14" i="106"/>
  <c r="T13" i="106"/>
  <c r="S13" i="106"/>
  <c r="Q28" i="106" s="1"/>
  <c r="N13" i="106"/>
  <c r="J13" i="106"/>
  <c r="I13" i="106"/>
  <c r="D13" i="106"/>
  <c r="G28" i="106" s="1"/>
  <c r="N8" i="106"/>
  <c r="D8" i="106"/>
  <c r="T4" i="106"/>
  <c r="B4" i="106"/>
  <c r="Q56" i="46"/>
  <c r="G56" i="46"/>
  <c r="T54" i="46"/>
  <c r="S54" i="46"/>
  <c r="N54" i="46"/>
  <c r="J54" i="46"/>
  <c r="I54" i="46"/>
  <c r="D54" i="46"/>
  <c r="T53" i="46"/>
  <c r="S53" i="46"/>
  <c r="N53" i="46"/>
  <c r="J53" i="46"/>
  <c r="I53" i="46"/>
  <c r="D53" i="46"/>
  <c r="T52" i="46"/>
  <c r="S52" i="46"/>
  <c r="N52" i="46"/>
  <c r="J52" i="46"/>
  <c r="I52" i="46"/>
  <c r="D52" i="46"/>
  <c r="T51" i="46"/>
  <c r="S51" i="46"/>
  <c r="N51" i="46"/>
  <c r="J51" i="46"/>
  <c r="I51" i="46"/>
  <c r="D51" i="46"/>
  <c r="T50" i="46"/>
  <c r="S50" i="46"/>
  <c r="N50" i="46"/>
  <c r="J50" i="46"/>
  <c r="I50" i="46"/>
  <c r="D50" i="46"/>
  <c r="T49" i="46"/>
  <c r="S49" i="46"/>
  <c r="N49" i="46"/>
  <c r="J49" i="46"/>
  <c r="I49" i="46"/>
  <c r="D49" i="46"/>
  <c r="T48" i="46"/>
  <c r="S48" i="46"/>
  <c r="N48" i="46"/>
  <c r="J48" i="46"/>
  <c r="I48" i="46"/>
  <c r="D48" i="46"/>
  <c r="T47" i="46"/>
  <c r="S47" i="46"/>
  <c r="N47" i="46"/>
  <c r="J47" i="46"/>
  <c r="I47" i="46"/>
  <c r="D47" i="46"/>
  <c r="T46" i="46"/>
  <c r="S46" i="46"/>
  <c r="N46" i="46"/>
  <c r="J46" i="46"/>
  <c r="I46" i="46"/>
  <c r="D46" i="46"/>
  <c r="T45" i="46"/>
  <c r="S45" i="46"/>
  <c r="N45" i="46"/>
  <c r="J45" i="46"/>
  <c r="I45" i="46"/>
  <c r="D45" i="46"/>
  <c r="T44" i="46"/>
  <c r="S44" i="46"/>
  <c r="N44" i="46"/>
  <c r="J44" i="46"/>
  <c r="I44" i="46"/>
  <c r="D44" i="46"/>
  <c r="T43" i="46"/>
  <c r="S43" i="46"/>
  <c r="N43" i="46"/>
  <c r="J43" i="46"/>
  <c r="I43" i="46"/>
  <c r="D43" i="46"/>
  <c r="T42" i="46"/>
  <c r="S42" i="46"/>
  <c r="N42" i="46"/>
  <c r="J42" i="46"/>
  <c r="I42" i="46"/>
  <c r="D42" i="46"/>
  <c r="T41" i="46"/>
  <c r="S41" i="46"/>
  <c r="N41" i="46"/>
  <c r="J41" i="46"/>
  <c r="I41" i="46"/>
  <c r="D41" i="46"/>
  <c r="T40" i="46"/>
  <c r="S40" i="46"/>
  <c r="N40" i="46"/>
  <c r="J40" i="46"/>
  <c r="I40" i="46"/>
  <c r="D40" i="46"/>
  <c r="N35" i="46"/>
  <c r="D35" i="46"/>
  <c r="Q29" i="46"/>
  <c r="G29" i="46"/>
  <c r="T27" i="46"/>
  <c r="S27" i="46"/>
  <c r="N27" i="46"/>
  <c r="J27" i="46"/>
  <c r="I27" i="46"/>
  <c r="D27" i="46"/>
  <c r="T26" i="46"/>
  <c r="S26" i="46"/>
  <c r="N26" i="46"/>
  <c r="J26" i="46"/>
  <c r="I26" i="46"/>
  <c r="D26" i="46"/>
  <c r="T25" i="46"/>
  <c r="S25" i="46"/>
  <c r="N25" i="46"/>
  <c r="J25" i="46"/>
  <c r="I25" i="46"/>
  <c r="D25" i="46"/>
  <c r="T24" i="46"/>
  <c r="S24" i="46"/>
  <c r="N24" i="46"/>
  <c r="J24" i="46"/>
  <c r="I24" i="46"/>
  <c r="D24" i="46"/>
  <c r="T23" i="46"/>
  <c r="S23" i="46"/>
  <c r="N23" i="46"/>
  <c r="J23" i="46"/>
  <c r="I23" i="46"/>
  <c r="D23" i="46"/>
  <c r="T22" i="46"/>
  <c r="S22" i="46"/>
  <c r="N22" i="46"/>
  <c r="J22" i="46"/>
  <c r="I22" i="46"/>
  <c r="D22" i="46"/>
  <c r="T21" i="46"/>
  <c r="S21" i="46"/>
  <c r="N21" i="46"/>
  <c r="J21" i="46"/>
  <c r="I21" i="46"/>
  <c r="D21" i="46"/>
  <c r="T20" i="46"/>
  <c r="S20" i="46"/>
  <c r="N20" i="46"/>
  <c r="J20" i="46"/>
  <c r="I20" i="46"/>
  <c r="D20" i="46"/>
  <c r="T19" i="46"/>
  <c r="S19" i="46"/>
  <c r="N19" i="46"/>
  <c r="J19" i="46"/>
  <c r="I19" i="46"/>
  <c r="D19" i="46"/>
  <c r="T18" i="46"/>
  <c r="S18" i="46"/>
  <c r="N18" i="46"/>
  <c r="J18" i="46"/>
  <c r="I18" i="46"/>
  <c r="D18" i="46"/>
  <c r="T17" i="46"/>
  <c r="S17" i="46"/>
  <c r="N17" i="46"/>
  <c r="J17" i="46"/>
  <c r="I17" i="46"/>
  <c r="D17" i="46"/>
  <c r="T16" i="46"/>
  <c r="S16" i="46"/>
  <c r="N16" i="46"/>
  <c r="J16" i="46"/>
  <c r="I16" i="46"/>
  <c r="D16" i="46"/>
  <c r="T15" i="46"/>
  <c r="S15" i="46"/>
  <c r="N15" i="46"/>
  <c r="J15" i="46"/>
  <c r="I15" i="46"/>
  <c r="D15" i="46"/>
  <c r="T14" i="46"/>
  <c r="S14" i="46"/>
  <c r="N14" i="46"/>
  <c r="J14" i="46"/>
  <c r="I14" i="46"/>
  <c r="D14" i="46"/>
  <c r="T13" i="46"/>
  <c r="S13" i="46"/>
  <c r="N13" i="46"/>
  <c r="J13" i="46"/>
  <c r="I13" i="46"/>
  <c r="D13" i="46"/>
  <c r="G28" i="46" s="1"/>
  <c r="N8" i="46"/>
  <c r="D8" i="46"/>
  <c r="T4" i="46"/>
  <c r="B4" i="46"/>
  <c r="Q56" i="45"/>
  <c r="G56" i="45"/>
  <c r="T54" i="45"/>
  <c r="S54" i="45"/>
  <c r="N54" i="45"/>
  <c r="J54" i="45"/>
  <c r="I54" i="45"/>
  <c r="D54" i="45"/>
  <c r="T53" i="45"/>
  <c r="S53" i="45"/>
  <c r="N53" i="45"/>
  <c r="J53" i="45"/>
  <c r="I53" i="45"/>
  <c r="D53" i="45"/>
  <c r="T52" i="45"/>
  <c r="S52" i="45"/>
  <c r="N52" i="45"/>
  <c r="J52" i="45"/>
  <c r="I52" i="45"/>
  <c r="D52" i="45"/>
  <c r="T51" i="45"/>
  <c r="S51" i="45"/>
  <c r="N51" i="45"/>
  <c r="J51" i="45"/>
  <c r="I51" i="45"/>
  <c r="D51" i="45"/>
  <c r="T50" i="45"/>
  <c r="S50" i="45"/>
  <c r="N50" i="45"/>
  <c r="J50" i="45"/>
  <c r="I50" i="45"/>
  <c r="D50" i="45"/>
  <c r="T49" i="45"/>
  <c r="S49" i="45"/>
  <c r="N49" i="45"/>
  <c r="J49" i="45"/>
  <c r="I49" i="45"/>
  <c r="D49" i="45"/>
  <c r="T48" i="45"/>
  <c r="S48" i="45"/>
  <c r="N48" i="45"/>
  <c r="J48" i="45"/>
  <c r="I48" i="45"/>
  <c r="D48" i="45"/>
  <c r="T47" i="45"/>
  <c r="S47" i="45"/>
  <c r="N47" i="45"/>
  <c r="J47" i="45"/>
  <c r="I47" i="45"/>
  <c r="D47" i="45"/>
  <c r="T46" i="45"/>
  <c r="S46" i="45"/>
  <c r="N46" i="45"/>
  <c r="J46" i="45"/>
  <c r="I46" i="45"/>
  <c r="D46" i="45"/>
  <c r="T45" i="45"/>
  <c r="S45" i="45"/>
  <c r="N45" i="45"/>
  <c r="J45" i="45"/>
  <c r="I45" i="45"/>
  <c r="D45" i="45"/>
  <c r="T44" i="45"/>
  <c r="S44" i="45"/>
  <c r="N44" i="45"/>
  <c r="J44" i="45"/>
  <c r="I44" i="45"/>
  <c r="D44" i="45"/>
  <c r="T43" i="45"/>
  <c r="S43" i="45"/>
  <c r="N43" i="45"/>
  <c r="J43" i="45"/>
  <c r="I43" i="45"/>
  <c r="D43" i="45"/>
  <c r="T42" i="45"/>
  <c r="S42" i="45"/>
  <c r="N42" i="45"/>
  <c r="J42" i="45"/>
  <c r="I42" i="45"/>
  <c r="D42" i="45"/>
  <c r="T41" i="45"/>
  <c r="S41" i="45"/>
  <c r="N41" i="45"/>
  <c r="N40" i="45"/>
  <c r="S40" i="45"/>
  <c r="J41" i="45"/>
  <c r="I41" i="45"/>
  <c r="D41" i="45"/>
  <c r="T40" i="45"/>
  <c r="J40" i="45"/>
  <c r="I40" i="45"/>
  <c r="D40" i="45"/>
  <c r="N35" i="45"/>
  <c r="D35" i="45"/>
  <c r="Q29" i="45"/>
  <c r="G29" i="45"/>
  <c r="T27" i="45"/>
  <c r="S27" i="45"/>
  <c r="N27" i="45"/>
  <c r="J27" i="45"/>
  <c r="I27" i="45"/>
  <c r="D27" i="45"/>
  <c r="T26" i="45"/>
  <c r="S26" i="45"/>
  <c r="N26" i="45"/>
  <c r="J26" i="45"/>
  <c r="I26" i="45"/>
  <c r="D26" i="45"/>
  <c r="T25" i="45"/>
  <c r="S25" i="45"/>
  <c r="N25" i="45"/>
  <c r="J25" i="45"/>
  <c r="I25" i="45"/>
  <c r="D25" i="45"/>
  <c r="T24" i="45"/>
  <c r="S24" i="45"/>
  <c r="N24" i="45"/>
  <c r="J24" i="45"/>
  <c r="I24" i="45"/>
  <c r="D24" i="45"/>
  <c r="T23" i="45"/>
  <c r="S23" i="45"/>
  <c r="N23" i="45"/>
  <c r="J23" i="45"/>
  <c r="I23" i="45"/>
  <c r="D23" i="45"/>
  <c r="T22" i="45"/>
  <c r="S22" i="45"/>
  <c r="N22" i="45"/>
  <c r="J22" i="45"/>
  <c r="I22" i="45"/>
  <c r="D22" i="45"/>
  <c r="T21" i="45"/>
  <c r="S21" i="45"/>
  <c r="N21" i="45"/>
  <c r="J21" i="45"/>
  <c r="I21" i="45"/>
  <c r="D21" i="45"/>
  <c r="T20" i="45"/>
  <c r="S20" i="45"/>
  <c r="N20" i="45"/>
  <c r="J20" i="45"/>
  <c r="I20" i="45"/>
  <c r="D20" i="45"/>
  <c r="T19" i="45"/>
  <c r="S19" i="45"/>
  <c r="N19" i="45"/>
  <c r="J19" i="45"/>
  <c r="I19" i="45"/>
  <c r="D19" i="45"/>
  <c r="T18" i="45"/>
  <c r="S18" i="45"/>
  <c r="N18" i="45"/>
  <c r="J18" i="45"/>
  <c r="I18" i="45"/>
  <c r="D18" i="45"/>
  <c r="T17" i="45"/>
  <c r="S17" i="45"/>
  <c r="N17" i="45"/>
  <c r="J17" i="45"/>
  <c r="I17" i="45"/>
  <c r="D17" i="45"/>
  <c r="T16" i="45"/>
  <c r="S16" i="45"/>
  <c r="N16" i="45"/>
  <c r="J16" i="45"/>
  <c r="I16" i="45"/>
  <c r="D16" i="45"/>
  <c r="T15" i="45"/>
  <c r="S15" i="45"/>
  <c r="N15" i="45"/>
  <c r="J15" i="45"/>
  <c r="I15" i="45"/>
  <c r="D15" i="45"/>
  <c r="T14" i="45"/>
  <c r="S14" i="45"/>
  <c r="N14" i="45"/>
  <c r="J14" i="45"/>
  <c r="I14" i="45"/>
  <c r="D14" i="45"/>
  <c r="T13" i="45"/>
  <c r="S13" i="45"/>
  <c r="N13" i="45"/>
  <c r="J13" i="45"/>
  <c r="I13" i="45"/>
  <c r="D13" i="45"/>
  <c r="N8" i="45"/>
  <c r="D8" i="45"/>
  <c r="T4" i="45"/>
  <c r="B4" i="45"/>
  <c r="Q56" i="44"/>
  <c r="G56" i="44"/>
  <c r="T54" i="44"/>
  <c r="S54" i="44"/>
  <c r="N54" i="44"/>
  <c r="J54" i="44"/>
  <c r="I54" i="44"/>
  <c r="D54" i="44"/>
  <c r="T53" i="44"/>
  <c r="S53" i="44"/>
  <c r="N53" i="44"/>
  <c r="J53" i="44"/>
  <c r="I53" i="44"/>
  <c r="D53" i="44"/>
  <c r="T52" i="44"/>
  <c r="S52" i="44"/>
  <c r="N52" i="44"/>
  <c r="J52" i="44"/>
  <c r="I52" i="44"/>
  <c r="D52" i="44"/>
  <c r="T51" i="44"/>
  <c r="S51" i="44"/>
  <c r="N51" i="44"/>
  <c r="J51" i="44"/>
  <c r="I51" i="44"/>
  <c r="D51" i="44"/>
  <c r="T50" i="44"/>
  <c r="S50" i="44"/>
  <c r="N50" i="44"/>
  <c r="J50" i="44"/>
  <c r="I50" i="44"/>
  <c r="D50" i="44"/>
  <c r="T49" i="44"/>
  <c r="S49" i="44"/>
  <c r="N49" i="44"/>
  <c r="J49" i="44"/>
  <c r="I49" i="44"/>
  <c r="D49" i="44"/>
  <c r="T48" i="44"/>
  <c r="S48" i="44"/>
  <c r="N48" i="44"/>
  <c r="J48" i="44"/>
  <c r="I48" i="44"/>
  <c r="D48" i="44"/>
  <c r="T47" i="44"/>
  <c r="S47" i="44"/>
  <c r="N47" i="44"/>
  <c r="J47" i="44"/>
  <c r="I47" i="44"/>
  <c r="D47" i="44"/>
  <c r="T46" i="44"/>
  <c r="S46" i="44"/>
  <c r="N46" i="44"/>
  <c r="J46" i="44"/>
  <c r="I46" i="44"/>
  <c r="D46" i="44"/>
  <c r="T45" i="44"/>
  <c r="S45" i="44"/>
  <c r="N45" i="44"/>
  <c r="J45" i="44"/>
  <c r="I45" i="44"/>
  <c r="D45" i="44"/>
  <c r="T44" i="44"/>
  <c r="S44" i="44"/>
  <c r="N44" i="44"/>
  <c r="J44" i="44"/>
  <c r="I44" i="44"/>
  <c r="D44" i="44"/>
  <c r="T43" i="44"/>
  <c r="S43" i="44"/>
  <c r="N43" i="44"/>
  <c r="J43" i="44"/>
  <c r="I43" i="44"/>
  <c r="D43" i="44"/>
  <c r="T42" i="44"/>
  <c r="S42" i="44"/>
  <c r="N42" i="44"/>
  <c r="J42" i="44"/>
  <c r="I42" i="44"/>
  <c r="D42" i="44"/>
  <c r="T41" i="44"/>
  <c r="S41" i="44"/>
  <c r="N41" i="44"/>
  <c r="J41" i="44"/>
  <c r="I41" i="44"/>
  <c r="D41" i="44"/>
  <c r="T40" i="44"/>
  <c r="S40" i="44"/>
  <c r="N40" i="44"/>
  <c r="Q55" i="44" s="1"/>
  <c r="Q58" i="44" s="1"/>
  <c r="S58" i="44" s="1"/>
  <c r="J40" i="44"/>
  <c r="I40" i="44"/>
  <c r="D40" i="44"/>
  <c r="G55" i="44" s="1"/>
  <c r="G58" i="44" s="1"/>
  <c r="I58" i="44" s="1"/>
  <c r="N35" i="44"/>
  <c r="D35" i="44"/>
  <c r="Q29" i="44"/>
  <c r="G29" i="44"/>
  <c r="T27" i="44"/>
  <c r="S27" i="44"/>
  <c r="N27" i="44"/>
  <c r="J27" i="44"/>
  <c r="I27" i="44"/>
  <c r="D27" i="44"/>
  <c r="T26" i="44"/>
  <c r="S26" i="44"/>
  <c r="N26" i="44"/>
  <c r="J26" i="44"/>
  <c r="I26" i="44"/>
  <c r="D26" i="44"/>
  <c r="T25" i="44"/>
  <c r="S25" i="44"/>
  <c r="N25" i="44"/>
  <c r="J25" i="44"/>
  <c r="I25" i="44"/>
  <c r="D25" i="44"/>
  <c r="T24" i="44"/>
  <c r="S24" i="44"/>
  <c r="N24" i="44"/>
  <c r="J24" i="44"/>
  <c r="I24" i="44"/>
  <c r="D24" i="44"/>
  <c r="T23" i="44"/>
  <c r="S23" i="44"/>
  <c r="N23" i="44"/>
  <c r="J23" i="44"/>
  <c r="I23" i="44"/>
  <c r="D23" i="44"/>
  <c r="T22" i="44"/>
  <c r="S22" i="44"/>
  <c r="N22" i="44"/>
  <c r="J22" i="44"/>
  <c r="I22" i="44"/>
  <c r="D22" i="44"/>
  <c r="T21" i="44"/>
  <c r="S21" i="44"/>
  <c r="N21" i="44"/>
  <c r="J21" i="44"/>
  <c r="I21" i="44"/>
  <c r="D21" i="44"/>
  <c r="T20" i="44"/>
  <c r="S20" i="44"/>
  <c r="N20" i="44"/>
  <c r="J20" i="44"/>
  <c r="I20" i="44"/>
  <c r="D20" i="44"/>
  <c r="T19" i="44"/>
  <c r="S19" i="44"/>
  <c r="N19" i="44"/>
  <c r="J19" i="44"/>
  <c r="I19" i="44"/>
  <c r="D19" i="44"/>
  <c r="T18" i="44"/>
  <c r="S18" i="44"/>
  <c r="N18" i="44"/>
  <c r="J18" i="44"/>
  <c r="I18" i="44"/>
  <c r="D18" i="44"/>
  <c r="T17" i="44"/>
  <c r="S17" i="44"/>
  <c r="N17" i="44"/>
  <c r="J17" i="44"/>
  <c r="I17" i="44"/>
  <c r="D17" i="44"/>
  <c r="T16" i="44"/>
  <c r="S16" i="44"/>
  <c r="N16" i="44"/>
  <c r="J16" i="44"/>
  <c r="I16" i="44"/>
  <c r="D16" i="44"/>
  <c r="T15" i="44"/>
  <c r="S15" i="44"/>
  <c r="N15" i="44"/>
  <c r="J15" i="44"/>
  <c r="I15" i="44"/>
  <c r="D15" i="44"/>
  <c r="T14" i="44"/>
  <c r="S14" i="44"/>
  <c r="N14" i="44"/>
  <c r="J14" i="44"/>
  <c r="I14" i="44"/>
  <c r="D14" i="44"/>
  <c r="T13" i="44"/>
  <c r="S13" i="44"/>
  <c r="N13" i="44"/>
  <c r="J13" i="44"/>
  <c r="I13" i="44"/>
  <c r="D13" i="44"/>
  <c r="N8" i="44"/>
  <c r="D8" i="44"/>
  <c r="T4" i="44"/>
  <c r="B4" i="44"/>
  <c r="Q56" i="43"/>
  <c r="G56" i="43"/>
  <c r="T54" i="43"/>
  <c r="S54" i="43"/>
  <c r="N54" i="43"/>
  <c r="J54" i="43"/>
  <c r="I54" i="43"/>
  <c r="D54" i="43"/>
  <c r="T53" i="43"/>
  <c r="S53" i="43"/>
  <c r="N53" i="43"/>
  <c r="J53" i="43"/>
  <c r="I53" i="43"/>
  <c r="D53" i="43"/>
  <c r="T52" i="43"/>
  <c r="S52" i="43"/>
  <c r="N52" i="43"/>
  <c r="J52" i="43"/>
  <c r="I52" i="43"/>
  <c r="D52" i="43"/>
  <c r="T51" i="43"/>
  <c r="S51" i="43"/>
  <c r="N51" i="43"/>
  <c r="J51" i="43"/>
  <c r="I51" i="43"/>
  <c r="D51" i="43"/>
  <c r="T50" i="43"/>
  <c r="S50" i="43"/>
  <c r="N50" i="43"/>
  <c r="J50" i="43"/>
  <c r="I50" i="43"/>
  <c r="D50" i="43"/>
  <c r="T49" i="43"/>
  <c r="S49" i="43"/>
  <c r="N49" i="43"/>
  <c r="J49" i="43"/>
  <c r="I49" i="43"/>
  <c r="D49" i="43"/>
  <c r="T48" i="43"/>
  <c r="S48" i="43"/>
  <c r="N48" i="43"/>
  <c r="J48" i="43"/>
  <c r="I48" i="43"/>
  <c r="D48" i="43"/>
  <c r="T47" i="43"/>
  <c r="S47" i="43"/>
  <c r="N47" i="43"/>
  <c r="J47" i="43"/>
  <c r="I47" i="43"/>
  <c r="D47" i="43"/>
  <c r="T46" i="43"/>
  <c r="S46" i="43"/>
  <c r="N46" i="43"/>
  <c r="J46" i="43"/>
  <c r="I46" i="43"/>
  <c r="D46" i="43"/>
  <c r="T45" i="43"/>
  <c r="S45" i="43"/>
  <c r="N45" i="43"/>
  <c r="J45" i="43"/>
  <c r="I45" i="43"/>
  <c r="D45" i="43"/>
  <c r="T44" i="43"/>
  <c r="S44" i="43"/>
  <c r="N44" i="43"/>
  <c r="J44" i="43"/>
  <c r="I44" i="43"/>
  <c r="D44" i="43"/>
  <c r="T43" i="43"/>
  <c r="S43" i="43"/>
  <c r="N43" i="43"/>
  <c r="J43" i="43"/>
  <c r="I43" i="43"/>
  <c r="D43" i="43"/>
  <c r="T42" i="43"/>
  <c r="S42" i="43"/>
  <c r="N42" i="43"/>
  <c r="J42" i="43"/>
  <c r="I42" i="43"/>
  <c r="D42" i="43"/>
  <c r="T41" i="43"/>
  <c r="S41" i="43"/>
  <c r="N41" i="43"/>
  <c r="J41" i="43"/>
  <c r="I41" i="43"/>
  <c r="D41" i="43"/>
  <c r="T40" i="43"/>
  <c r="S40" i="43"/>
  <c r="N40" i="43"/>
  <c r="J40" i="43"/>
  <c r="I40" i="43"/>
  <c r="D40" i="43"/>
  <c r="N35" i="43"/>
  <c r="D35" i="43"/>
  <c r="Q29" i="43"/>
  <c r="G29" i="43"/>
  <c r="T27" i="43"/>
  <c r="S27" i="43"/>
  <c r="N27" i="43"/>
  <c r="J27" i="43"/>
  <c r="I27" i="43"/>
  <c r="D27" i="43"/>
  <c r="T26" i="43"/>
  <c r="S26" i="43"/>
  <c r="N26" i="43"/>
  <c r="J26" i="43"/>
  <c r="I26" i="43"/>
  <c r="D26" i="43"/>
  <c r="T25" i="43"/>
  <c r="S25" i="43"/>
  <c r="N25" i="43"/>
  <c r="J25" i="43"/>
  <c r="I25" i="43"/>
  <c r="D25" i="43"/>
  <c r="T24" i="43"/>
  <c r="S24" i="43"/>
  <c r="N24" i="43"/>
  <c r="J24" i="43"/>
  <c r="I24" i="43"/>
  <c r="D24" i="43"/>
  <c r="T23" i="43"/>
  <c r="S23" i="43"/>
  <c r="N23" i="43"/>
  <c r="J23" i="43"/>
  <c r="I23" i="43"/>
  <c r="D23" i="43"/>
  <c r="T22" i="43"/>
  <c r="S22" i="43"/>
  <c r="N22" i="43"/>
  <c r="J22" i="43"/>
  <c r="I22" i="43"/>
  <c r="D22" i="43"/>
  <c r="T21" i="43"/>
  <c r="S21" i="43"/>
  <c r="N21" i="43"/>
  <c r="J21" i="43"/>
  <c r="I21" i="43"/>
  <c r="D21" i="43"/>
  <c r="T20" i="43"/>
  <c r="S20" i="43"/>
  <c r="N20" i="43"/>
  <c r="J20" i="43"/>
  <c r="I20" i="43"/>
  <c r="D20" i="43"/>
  <c r="T19" i="43"/>
  <c r="S19" i="43"/>
  <c r="N19" i="43"/>
  <c r="J19" i="43"/>
  <c r="I19" i="43"/>
  <c r="D19" i="43"/>
  <c r="T18" i="43"/>
  <c r="S18" i="43"/>
  <c r="N18" i="43"/>
  <c r="J18" i="43"/>
  <c r="I18" i="43"/>
  <c r="D18" i="43"/>
  <c r="T17" i="43"/>
  <c r="S17" i="43"/>
  <c r="N17" i="43"/>
  <c r="J17" i="43"/>
  <c r="I17" i="43"/>
  <c r="D17" i="43"/>
  <c r="T16" i="43"/>
  <c r="S16" i="43"/>
  <c r="N16" i="43"/>
  <c r="J16" i="43"/>
  <c r="I16" i="43"/>
  <c r="D16" i="43"/>
  <c r="T15" i="43"/>
  <c r="S15" i="43"/>
  <c r="N15" i="43"/>
  <c r="J15" i="43"/>
  <c r="I15" i="43"/>
  <c r="D15" i="43"/>
  <c r="T14" i="43"/>
  <c r="S14" i="43"/>
  <c r="N14" i="43"/>
  <c r="J14" i="43"/>
  <c r="I14" i="43"/>
  <c r="D14" i="43"/>
  <c r="T13" i="43"/>
  <c r="S13" i="43"/>
  <c r="N13" i="43"/>
  <c r="J13" i="43"/>
  <c r="I13" i="43"/>
  <c r="D13" i="43"/>
  <c r="N8" i="43"/>
  <c r="D8" i="43"/>
  <c r="T4" i="43"/>
  <c r="B4" i="43"/>
  <c r="Q56" i="42"/>
  <c r="G56" i="42"/>
  <c r="T54" i="42"/>
  <c r="S54" i="42"/>
  <c r="N54" i="42"/>
  <c r="J54" i="42"/>
  <c r="I54" i="42"/>
  <c r="D54" i="42"/>
  <c r="T53" i="42"/>
  <c r="S53" i="42"/>
  <c r="N53" i="42"/>
  <c r="J53" i="42"/>
  <c r="I53" i="42"/>
  <c r="D53" i="42"/>
  <c r="T52" i="42"/>
  <c r="S52" i="42"/>
  <c r="N52" i="42"/>
  <c r="J52" i="42"/>
  <c r="I52" i="42"/>
  <c r="D52" i="42"/>
  <c r="T51" i="42"/>
  <c r="S51" i="42"/>
  <c r="N51" i="42"/>
  <c r="J51" i="42"/>
  <c r="I51" i="42"/>
  <c r="D51" i="42"/>
  <c r="T50" i="42"/>
  <c r="S50" i="42"/>
  <c r="N50" i="42"/>
  <c r="J50" i="42"/>
  <c r="I50" i="42"/>
  <c r="D50" i="42"/>
  <c r="T49" i="42"/>
  <c r="S49" i="42"/>
  <c r="N49" i="42"/>
  <c r="J49" i="42"/>
  <c r="I49" i="42"/>
  <c r="D49" i="42"/>
  <c r="T48" i="42"/>
  <c r="S48" i="42"/>
  <c r="N48" i="42"/>
  <c r="J48" i="42"/>
  <c r="I48" i="42"/>
  <c r="D48" i="42"/>
  <c r="T47" i="42"/>
  <c r="S47" i="42"/>
  <c r="N47" i="42"/>
  <c r="J47" i="42"/>
  <c r="I47" i="42"/>
  <c r="D47" i="42"/>
  <c r="T46" i="42"/>
  <c r="S46" i="42"/>
  <c r="N46" i="42"/>
  <c r="J46" i="42"/>
  <c r="I46" i="42"/>
  <c r="D46" i="42"/>
  <c r="T45" i="42"/>
  <c r="S45" i="42"/>
  <c r="N45" i="42"/>
  <c r="J45" i="42"/>
  <c r="I45" i="42"/>
  <c r="D45" i="42"/>
  <c r="T44" i="42"/>
  <c r="S44" i="42"/>
  <c r="N44" i="42"/>
  <c r="J44" i="42"/>
  <c r="I44" i="42"/>
  <c r="D44" i="42"/>
  <c r="T43" i="42"/>
  <c r="S43" i="42"/>
  <c r="N43" i="42"/>
  <c r="J43" i="42"/>
  <c r="I43" i="42"/>
  <c r="D43" i="42"/>
  <c r="T42" i="42"/>
  <c r="S42" i="42"/>
  <c r="N42" i="42"/>
  <c r="J42" i="42"/>
  <c r="I42" i="42"/>
  <c r="D42" i="42"/>
  <c r="T41" i="42"/>
  <c r="S41" i="42"/>
  <c r="N41" i="42"/>
  <c r="Q55" i="42" s="1"/>
  <c r="J41" i="42"/>
  <c r="I41" i="42"/>
  <c r="D41" i="42"/>
  <c r="T40" i="42"/>
  <c r="S40" i="42"/>
  <c r="N40" i="42"/>
  <c r="J40" i="42"/>
  <c r="I40" i="42"/>
  <c r="D40" i="42"/>
  <c r="N35" i="42"/>
  <c r="D35" i="42"/>
  <c r="Q29" i="42"/>
  <c r="G29" i="42"/>
  <c r="T27" i="42"/>
  <c r="S27" i="42"/>
  <c r="N27" i="42"/>
  <c r="J27" i="42"/>
  <c r="I27" i="42"/>
  <c r="D27" i="42"/>
  <c r="T26" i="42"/>
  <c r="S26" i="42"/>
  <c r="N26" i="42"/>
  <c r="J26" i="42"/>
  <c r="I26" i="42"/>
  <c r="D26" i="42"/>
  <c r="T25" i="42"/>
  <c r="S25" i="42"/>
  <c r="N25" i="42"/>
  <c r="J25" i="42"/>
  <c r="I25" i="42"/>
  <c r="D25" i="42"/>
  <c r="T24" i="42"/>
  <c r="S24" i="42"/>
  <c r="N24" i="42"/>
  <c r="J24" i="42"/>
  <c r="I24" i="42"/>
  <c r="D24" i="42"/>
  <c r="T23" i="42"/>
  <c r="S23" i="42"/>
  <c r="N23" i="42"/>
  <c r="J23" i="42"/>
  <c r="I23" i="42"/>
  <c r="D23" i="42"/>
  <c r="T22" i="42"/>
  <c r="S22" i="42"/>
  <c r="N22" i="42"/>
  <c r="J22" i="42"/>
  <c r="I22" i="42"/>
  <c r="D22" i="42"/>
  <c r="T21" i="42"/>
  <c r="S21" i="42"/>
  <c r="N21" i="42"/>
  <c r="J21" i="42"/>
  <c r="I21" i="42"/>
  <c r="D21" i="42"/>
  <c r="T20" i="42"/>
  <c r="S20" i="42"/>
  <c r="N20" i="42"/>
  <c r="J20" i="42"/>
  <c r="I20" i="42"/>
  <c r="D20" i="42"/>
  <c r="T19" i="42"/>
  <c r="S19" i="42"/>
  <c r="N19" i="42"/>
  <c r="J19" i="42"/>
  <c r="I19" i="42"/>
  <c r="D19" i="42"/>
  <c r="T18" i="42"/>
  <c r="S18" i="42"/>
  <c r="N18" i="42"/>
  <c r="J18" i="42"/>
  <c r="I18" i="42"/>
  <c r="D18" i="42"/>
  <c r="T17" i="42"/>
  <c r="S17" i="42"/>
  <c r="N17" i="42"/>
  <c r="J17" i="42"/>
  <c r="I17" i="42"/>
  <c r="D17" i="42"/>
  <c r="T16" i="42"/>
  <c r="S16" i="42"/>
  <c r="N16" i="42"/>
  <c r="J16" i="42"/>
  <c r="I16" i="42"/>
  <c r="D16" i="42"/>
  <c r="T15" i="42"/>
  <c r="S15" i="42"/>
  <c r="N15" i="42"/>
  <c r="J15" i="42"/>
  <c r="I15" i="42"/>
  <c r="D15" i="42"/>
  <c r="T14" i="42"/>
  <c r="S14" i="42"/>
  <c r="N14" i="42"/>
  <c r="J14" i="42"/>
  <c r="I14" i="42"/>
  <c r="D14" i="42"/>
  <c r="T13" i="42"/>
  <c r="S13" i="42"/>
  <c r="N13" i="42"/>
  <c r="J13" i="42"/>
  <c r="I13" i="42"/>
  <c r="D13" i="42"/>
  <c r="N8" i="42"/>
  <c r="D8" i="42"/>
  <c r="T4" i="42"/>
  <c r="B4" i="42"/>
  <c r="Q56" i="41"/>
  <c r="G56" i="41"/>
  <c r="T54" i="41"/>
  <c r="S54" i="41"/>
  <c r="N54" i="41"/>
  <c r="J54" i="41"/>
  <c r="I54" i="41"/>
  <c r="D54" i="41"/>
  <c r="T53" i="41"/>
  <c r="S53" i="41"/>
  <c r="N53" i="41"/>
  <c r="J53" i="41"/>
  <c r="I53" i="41"/>
  <c r="D53" i="41"/>
  <c r="T52" i="41"/>
  <c r="S52" i="41"/>
  <c r="N52" i="41"/>
  <c r="J52" i="41"/>
  <c r="I52" i="41"/>
  <c r="D52" i="41"/>
  <c r="T51" i="41"/>
  <c r="S51" i="41"/>
  <c r="N51" i="41"/>
  <c r="J51" i="41"/>
  <c r="I51" i="41"/>
  <c r="D51" i="41"/>
  <c r="T50" i="41"/>
  <c r="S50" i="41"/>
  <c r="N50" i="41"/>
  <c r="J50" i="41"/>
  <c r="I50" i="41"/>
  <c r="D50" i="41"/>
  <c r="T49" i="41"/>
  <c r="S49" i="41"/>
  <c r="N49" i="41"/>
  <c r="J49" i="41"/>
  <c r="I49" i="41"/>
  <c r="D49" i="41"/>
  <c r="T48" i="41"/>
  <c r="S48" i="41"/>
  <c r="N48" i="41"/>
  <c r="J48" i="41"/>
  <c r="I48" i="41"/>
  <c r="D48" i="41"/>
  <c r="T47" i="41"/>
  <c r="S47" i="41"/>
  <c r="N47" i="41"/>
  <c r="J47" i="41"/>
  <c r="I47" i="41"/>
  <c r="D47" i="41"/>
  <c r="T46" i="41"/>
  <c r="S46" i="41"/>
  <c r="N46" i="41"/>
  <c r="J46" i="41"/>
  <c r="I46" i="41"/>
  <c r="D46" i="41"/>
  <c r="T45" i="41"/>
  <c r="S45" i="41"/>
  <c r="N45" i="41"/>
  <c r="J45" i="41"/>
  <c r="I45" i="41"/>
  <c r="D45" i="41"/>
  <c r="T44" i="41"/>
  <c r="S44" i="41"/>
  <c r="N44" i="41"/>
  <c r="J44" i="41"/>
  <c r="I44" i="41"/>
  <c r="D44" i="41"/>
  <c r="T43" i="41"/>
  <c r="S43" i="41"/>
  <c r="N43" i="41"/>
  <c r="J43" i="41"/>
  <c r="I43" i="41"/>
  <c r="D43" i="41"/>
  <c r="T42" i="41"/>
  <c r="S42" i="41"/>
  <c r="N42" i="41"/>
  <c r="J42" i="41"/>
  <c r="I42" i="41"/>
  <c r="D42" i="41"/>
  <c r="T41" i="41"/>
  <c r="S41" i="41"/>
  <c r="N41" i="41"/>
  <c r="J41" i="41"/>
  <c r="I41" i="41"/>
  <c r="D41" i="41"/>
  <c r="T40" i="41"/>
  <c r="S40" i="41"/>
  <c r="N40" i="41"/>
  <c r="J40" i="41"/>
  <c r="I40" i="41"/>
  <c r="D40" i="41"/>
  <c r="N35" i="41"/>
  <c r="D35" i="41"/>
  <c r="Q29" i="41"/>
  <c r="G29" i="41"/>
  <c r="T27" i="41"/>
  <c r="S27" i="41"/>
  <c r="N27" i="41"/>
  <c r="J27" i="41"/>
  <c r="I27" i="41"/>
  <c r="D27" i="41"/>
  <c r="T26" i="41"/>
  <c r="S26" i="41"/>
  <c r="N26" i="41"/>
  <c r="J26" i="41"/>
  <c r="I26" i="41"/>
  <c r="D26" i="41"/>
  <c r="T25" i="41"/>
  <c r="S25" i="41"/>
  <c r="N25" i="41"/>
  <c r="J25" i="41"/>
  <c r="I25" i="41"/>
  <c r="D25" i="41"/>
  <c r="T24" i="41"/>
  <c r="S24" i="41"/>
  <c r="N24" i="41"/>
  <c r="J24" i="41"/>
  <c r="I24" i="41"/>
  <c r="D24" i="41"/>
  <c r="T23" i="41"/>
  <c r="S23" i="41"/>
  <c r="N23" i="41"/>
  <c r="J23" i="41"/>
  <c r="I23" i="41"/>
  <c r="D23" i="41"/>
  <c r="T22" i="41"/>
  <c r="S22" i="41"/>
  <c r="N22" i="41"/>
  <c r="J22" i="41"/>
  <c r="I22" i="41"/>
  <c r="D22" i="41"/>
  <c r="T21" i="41"/>
  <c r="S21" i="41"/>
  <c r="N21" i="41"/>
  <c r="J21" i="41"/>
  <c r="I21" i="41"/>
  <c r="D21" i="41"/>
  <c r="T20" i="41"/>
  <c r="S20" i="41"/>
  <c r="N20" i="41"/>
  <c r="J20" i="41"/>
  <c r="I20" i="41"/>
  <c r="D20" i="41"/>
  <c r="T19" i="41"/>
  <c r="S19" i="41"/>
  <c r="N19" i="41"/>
  <c r="J19" i="41"/>
  <c r="I19" i="41"/>
  <c r="D19" i="41"/>
  <c r="T18" i="41"/>
  <c r="S18" i="41"/>
  <c r="N18" i="41"/>
  <c r="J18" i="41"/>
  <c r="I18" i="41"/>
  <c r="D18" i="41"/>
  <c r="T17" i="41"/>
  <c r="S17" i="41"/>
  <c r="N17" i="41"/>
  <c r="J17" i="41"/>
  <c r="I17" i="41"/>
  <c r="D17" i="41"/>
  <c r="T16" i="41"/>
  <c r="S16" i="41"/>
  <c r="N16" i="41"/>
  <c r="J16" i="41"/>
  <c r="I16" i="41"/>
  <c r="D16" i="41"/>
  <c r="T15" i="41"/>
  <c r="S15" i="41"/>
  <c r="N15" i="41"/>
  <c r="J15" i="41"/>
  <c r="I15" i="41"/>
  <c r="D15" i="41"/>
  <c r="T14" i="41"/>
  <c r="S14" i="41"/>
  <c r="N14" i="41"/>
  <c r="J14" i="41"/>
  <c r="I14" i="41"/>
  <c r="D14" i="41"/>
  <c r="T13" i="41"/>
  <c r="S13" i="41"/>
  <c r="N13" i="41"/>
  <c r="Q28" i="41" s="1"/>
  <c r="Q31" i="41" s="1"/>
  <c r="S31" i="41" s="1"/>
  <c r="J13" i="41"/>
  <c r="I13" i="41"/>
  <c r="D13" i="41"/>
  <c r="N8" i="41"/>
  <c r="D8" i="41"/>
  <c r="T4" i="41"/>
  <c r="B4" i="41"/>
  <c r="Q56" i="40"/>
  <c r="G56" i="40"/>
  <c r="T54" i="40"/>
  <c r="S54" i="40"/>
  <c r="N54" i="40"/>
  <c r="J54" i="40"/>
  <c r="I54" i="40"/>
  <c r="D54" i="40"/>
  <c r="T53" i="40"/>
  <c r="S53" i="40"/>
  <c r="N53" i="40"/>
  <c r="J53" i="40"/>
  <c r="I53" i="40"/>
  <c r="D53" i="40"/>
  <c r="T52" i="40"/>
  <c r="S52" i="40"/>
  <c r="N52" i="40"/>
  <c r="J52" i="40"/>
  <c r="I52" i="40"/>
  <c r="D52" i="40"/>
  <c r="T51" i="40"/>
  <c r="S51" i="40"/>
  <c r="N51" i="40"/>
  <c r="J51" i="40"/>
  <c r="I51" i="40"/>
  <c r="D51" i="40"/>
  <c r="T50" i="40"/>
  <c r="S50" i="40"/>
  <c r="N50" i="40"/>
  <c r="J50" i="40"/>
  <c r="I50" i="40"/>
  <c r="D50" i="40"/>
  <c r="T49" i="40"/>
  <c r="S49" i="40"/>
  <c r="N49" i="40"/>
  <c r="J49" i="40"/>
  <c r="I49" i="40"/>
  <c r="D49" i="40"/>
  <c r="T48" i="40"/>
  <c r="S48" i="40"/>
  <c r="N48" i="40"/>
  <c r="J48" i="40"/>
  <c r="I48" i="40"/>
  <c r="D48" i="40"/>
  <c r="T47" i="40"/>
  <c r="S47" i="40"/>
  <c r="N47" i="40"/>
  <c r="J47" i="40"/>
  <c r="I47" i="40"/>
  <c r="D47" i="40"/>
  <c r="T46" i="40"/>
  <c r="S46" i="40"/>
  <c r="N46" i="40"/>
  <c r="J46" i="40"/>
  <c r="I46" i="40"/>
  <c r="D46" i="40"/>
  <c r="T45" i="40"/>
  <c r="S45" i="40"/>
  <c r="N45" i="40"/>
  <c r="J45" i="40"/>
  <c r="I45" i="40"/>
  <c r="D45" i="40"/>
  <c r="T44" i="40"/>
  <c r="S44" i="40"/>
  <c r="N44" i="40"/>
  <c r="J44" i="40"/>
  <c r="I44" i="40"/>
  <c r="D44" i="40"/>
  <c r="T43" i="40"/>
  <c r="S43" i="40"/>
  <c r="N43" i="40"/>
  <c r="J43" i="40"/>
  <c r="I43" i="40"/>
  <c r="D43" i="40"/>
  <c r="T42" i="40"/>
  <c r="S42" i="40"/>
  <c r="N42" i="40"/>
  <c r="J42" i="40"/>
  <c r="I42" i="40"/>
  <c r="D42" i="40"/>
  <c r="T41" i="40"/>
  <c r="S41" i="40"/>
  <c r="N41" i="40"/>
  <c r="J41" i="40"/>
  <c r="I41" i="40"/>
  <c r="D41" i="40"/>
  <c r="T40" i="40"/>
  <c r="S40" i="40"/>
  <c r="N40" i="40"/>
  <c r="J40" i="40"/>
  <c r="I40" i="40"/>
  <c r="D40" i="40"/>
  <c r="N35" i="40"/>
  <c r="D35" i="40"/>
  <c r="Q29" i="40"/>
  <c r="G29" i="40"/>
  <c r="T27" i="40"/>
  <c r="S27" i="40"/>
  <c r="N27" i="40"/>
  <c r="J27" i="40"/>
  <c r="I27" i="40"/>
  <c r="D27" i="40"/>
  <c r="T26" i="40"/>
  <c r="S26" i="40"/>
  <c r="N26" i="40"/>
  <c r="J26" i="40"/>
  <c r="I26" i="40"/>
  <c r="D26" i="40"/>
  <c r="T25" i="40"/>
  <c r="S25" i="40"/>
  <c r="N25" i="40"/>
  <c r="J25" i="40"/>
  <c r="I25" i="40"/>
  <c r="D25" i="40"/>
  <c r="T24" i="40"/>
  <c r="S24" i="40"/>
  <c r="N24" i="40"/>
  <c r="J24" i="40"/>
  <c r="I24" i="40"/>
  <c r="D24" i="40"/>
  <c r="T23" i="40"/>
  <c r="S23" i="40"/>
  <c r="N23" i="40"/>
  <c r="J23" i="40"/>
  <c r="I23" i="40"/>
  <c r="D23" i="40"/>
  <c r="T22" i="40"/>
  <c r="S22" i="40"/>
  <c r="N22" i="40"/>
  <c r="J22" i="40"/>
  <c r="I22" i="40"/>
  <c r="D22" i="40"/>
  <c r="T21" i="40"/>
  <c r="S21" i="40"/>
  <c r="N21" i="40"/>
  <c r="J21" i="40"/>
  <c r="I21" i="40"/>
  <c r="D21" i="40"/>
  <c r="T20" i="40"/>
  <c r="S20" i="40"/>
  <c r="N20" i="40"/>
  <c r="J20" i="40"/>
  <c r="I20" i="40"/>
  <c r="D20" i="40"/>
  <c r="T19" i="40"/>
  <c r="S19" i="40"/>
  <c r="N19" i="40"/>
  <c r="J19" i="40"/>
  <c r="I19" i="40"/>
  <c r="D19" i="40"/>
  <c r="T18" i="40"/>
  <c r="S18" i="40"/>
  <c r="N18" i="40"/>
  <c r="J18" i="40"/>
  <c r="I18" i="40"/>
  <c r="D18" i="40"/>
  <c r="T17" i="40"/>
  <c r="S17" i="40"/>
  <c r="N17" i="40"/>
  <c r="J17" i="40"/>
  <c r="I17" i="40"/>
  <c r="D17" i="40"/>
  <c r="T16" i="40"/>
  <c r="S16" i="40"/>
  <c r="N16" i="40"/>
  <c r="J16" i="40"/>
  <c r="I16" i="40"/>
  <c r="D16" i="40"/>
  <c r="T15" i="40"/>
  <c r="S15" i="40"/>
  <c r="N15" i="40"/>
  <c r="J15" i="40"/>
  <c r="I15" i="40"/>
  <c r="D15" i="40"/>
  <c r="T14" i="40"/>
  <c r="S14" i="40"/>
  <c r="N14" i="40"/>
  <c r="J14" i="40"/>
  <c r="I14" i="40"/>
  <c r="D14" i="40"/>
  <c r="T13" i="40"/>
  <c r="S13" i="40"/>
  <c r="N13" i="40"/>
  <c r="Q28" i="40" s="1"/>
  <c r="J13" i="40"/>
  <c r="I13" i="40"/>
  <c r="G28" i="40" s="1"/>
  <c r="G31" i="40" s="1"/>
  <c r="I31" i="40" s="1"/>
  <c r="D13" i="40"/>
  <c r="N8" i="40"/>
  <c r="D8" i="40"/>
  <c r="T4" i="40"/>
  <c r="B4" i="40"/>
  <c r="Q56" i="23"/>
  <c r="G56" i="23"/>
  <c r="T54" i="23"/>
  <c r="S54" i="23"/>
  <c r="N54" i="23"/>
  <c r="J54" i="23"/>
  <c r="I54" i="23"/>
  <c r="D54" i="23"/>
  <c r="T53" i="23"/>
  <c r="S53" i="23"/>
  <c r="N53" i="23"/>
  <c r="J53" i="23"/>
  <c r="I53" i="23"/>
  <c r="D53" i="23"/>
  <c r="T52" i="23"/>
  <c r="S52" i="23"/>
  <c r="N52" i="23"/>
  <c r="J52" i="23"/>
  <c r="I52" i="23"/>
  <c r="D52" i="23"/>
  <c r="T51" i="23"/>
  <c r="S51" i="23"/>
  <c r="N51" i="23"/>
  <c r="J51" i="23"/>
  <c r="I51" i="23"/>
  <c r="D51" i="23"/>
  <c r="T50" i="23"/>
  <c r="S50" i="23"/>
  <c r="N50" i="23"/>
  <c r="J50" i="23"/>
  <c r="I50" i="23"/>
  <c r="D50" i="23"/>
  <c r="T49" i="23"/>
  <c r="S49" i="23"/>
  <c r="N49" i="23"/>
  <c r="J49" i="23"/>
  <c r="I49" i="23"/>
  <c r="D49" i="23"/>
  <c r="T48" i="23"/>
  <c r="S48" i="23"/>
  <c r="N48" i="23"/>
  <c r="J48" i="23"/>
  <c r="I48" i="23"/>
  <c r="D48" i="23"/>
  <c r="T47" i="23"/>
  <c r="S47" i="23"/>
  <c r="N47" i="23"/>
  <c r="J47" i="23"/>
  <c r="I47" i="23"/>
  <c r="D47" i="23"/>
  <c r="T46" i="23"/>
  <c r="S46" i="23"/>
  <c r="N46" i="23"/>
  <c r="J46" i="23"/>
  <c r="I46" i="23"/>
  <c r="D46" i="23"/>
  <c r="T45" i="23"/>
  <c r="S45" i="23"/>
  <c r="N45" i="23"/>
  <c r="J45" i="23"/>
  <c r="I45" i="23"/>
  <c r="D45" i="23"/>
  <c r="T44" i="23"/>
  <c r="S44" i="23"/>
  <c r="N44" i="23"/>
  <c r="J44" i="23"/>
  <c r="I44" i="23"/>
  <c r="D44" i="23"/>
  <c r="T43" i="23"/>
  <c r="S43" i="23"/>
  <c r="N43" i="23"/>
  <c r="J43" i="23"/>
  <c r="I43" i="23"/>
  <c r="D43" i="23"/>
  <c r="T42" i="23"/>
  <c r="S42" i="23"/>
  <c r="N42" i="23"/>
  <c r="J42" i="23"/>
  <c r="I42" i="23"/>
  <c r="D42" i="23"/>
  <c r="T41" i="23"/>
  <c r="S41" i="23"/>
  <c r="N41" i="23"/>
  <c r="J41" i="23"/>
  <c r="I41" i="23"/>
  <c r="D41" i="23"/>
  <c r="T40" i="23"/>
  <c r="S40" i="23"/>
  <c r="N40" i="23"/>
  <c r="J40" i="23"/>
  <c r="I40" i="23"/>
  <c r="D40" i="23"/>
  <c r="N35" i="23"/>
  <c r="D35" i="23"/>
  <c r="Q29" i="23"/>
  <c r="G29" i="23"/>
  <c r="T27" i="23"/>
  <c r="S27" i="23"/>
  <c r="N27" i="23"/>
  <c r="J27" i="23"/>
  <c r="I27" i="23"/>
  <c r="D27" i="23"/>
  <c r="T26" i="23"/>
  <c r="S26" i="23"/>
  <c r="N26" i="23"/>
  <c r="J26" i="23"/>
  <c r="I26" i="23"/>
  <c r="D26" i="23"/>
  <c r="T25" i="23"/>
  <c r="S25" i="23"/>
  <c r="N25" i="23"/>
  <c r="J25" i="23"/>
  <c r="I25" i="23"/>
  <c r="D25" i="23"/>
  <c r="T24" i="23"/>
  <c r="S24" i="23"/>
  <c r="N24" i="23"/>
  <c r="J24" i="23"/>
  <c r="I24" i="23"/>
  <c r="D24" i="23"/>
  <c r="T23" i="23"/>
  <c r="S23" i="23"/>
  <c r="J23" i="23"/>
  <c r="I23" i="23"/>
  <c r="D23" i="23"/>
  <c r="T22" i="23"/>
  <c r="S22" i="23"/>
  <c r="N22" i="23"/>
  <c r="J22" i="23"/>
  <c r="I22" i="23"/>
  <c r="D22" i="23"/>
  <c r="T21" i="23"/>
  <c r="S21" i="23"/>
  <c r="N21" i="23"/>
  <c r="J21" i="23"/>
  <c r="I21" i="23"/>
  <c r="D21" i="23"/>
  <c r="T20" i="23"/>
  <c r="S20" i="23"/>
  <c r="N20" i="23"/>
  <c r="J20" i="23"/>
  <c r="I20" i="23"/>
  <c r="D20" i="23"/>
  <c r="T19" i="23"/>
  <c r="S19" i="23"/>
  <c r="N19" i="23"/>
  <c r="J19" i="23"/>
  <c r="I19" i="23"/>
  <c r="D19" i="23"/>
  <c r="T18" i="23"/>
  <c r="S18" i="23"/>
  <c r="N18" i="23"/>
  <c r="J18" i="23"/>
  <c r="I18" i="23"/>
  <c r="D18" i="23"/>
  <c r="T17" i="23"/>
  <c r="S17" i="23"/>
  <c r="N17" i="23"/>
  <c r="J17" i="23"/>
  <c r="I17" i="23"/>
  <c r="D17" i="23"/>
  <c r="T16" i="23"/>
  <c r="S16" i="23"/>
  <c r="N16" i="23"/>
  <c r="J16" i="23"/>
  <c r="I16" i="23"/>
  <c r="D16" i="23"/>
  <c r="T15" i="23"/>
  <c r="S15" i="23"/>
  <c r="N15" i="23"/>
  <c r="J15" i="23"/>
  <c r="I15" i="23"/>
  <c r="D15" i="23"/>
  <c r="T14" i="23"/>
  <c r="S14" i="23"/>
  <c r="N14" i="23"/>
  <c r="J14" i="23"/>
  <c r="I14" i="23"/>
  <c r="D14" i="23"/>
  <c r="T13" i="23"/>
  <c r="S13" i="23"/>
  <c r="N13" i="23"/>
  <c r="J13" i="23"/>
  <c r="I13" i="23"/>
  <c r="D13" i="23"/>
  <c r="N8" i="23"/>
  <c r="D8" i="23"/>
  <c r="R4" i="23"/>
  <c r="B4" i="23"/>
  <c r="F4" i="22"/>
  <c r="D4" i="22"/>
  <c r="R27" i="32"/>
  <c r="Q27" i="32"/>
  <c r="P27" i="32"/>
  <c r="R26" i="32"/>
  <c r="Q26" i="32"/>
  <c r="P26" i="32"/>
  <c r="R25" i="32"/>
  <c r="Q25" i="32"/>
  <c r="R23" i="32"/>
  <c r="Q23" i="32"/>
  <c r="Q4" i="32"/>
  <c r="C4" i="32"/>
  <c r="K46" i="31"/>
  <c r="M4" i="31"/>
  <c r="D4" i="31"/>
  <c r="F73" i="62"/>
  <c r="F30" i="62"/>
  <c r="L23" i="62"/>
  <c r="O5" i="62"/>
  <c r="D5" i="62"/>
  <c r="U72" i="75"/>
  <c r="P72" i="75"/>
  <c r="J72" i="75"/>
  <c r="F72" i="75"/>
  <c r="U71" i="75"/>
  <c r="P71" i="75"/>
  <c r="J71" i="75"/>
  <c r="F71" i="75"/>
  <c r="U70" i="75"/>
  <c r="P70" i="75"/>
  <c r="J70" i="75"/>
  <c r="F70" i="75"/>
  <c r="U69" i="75"/>
  <c r="P69" i="75"/>
  <c r="J69" i="75"/>
  <c r="F69" i="75"/>
  <c r="U68" i="75"/>
  <c r="P68" i="75"/>
  <c r="J68" i="75"/>
  <c r="F68" i="75"/>
  <c r="U67" i="75"/>
  <c r="P67" i="75"/>
  <c r="J67" i="75"/>
  <c r="F67" i="75"/>
  <c r="U66" i="75"/>
  <c r="P66" i="75"/>
  <c r="J66" i="75"/>
  <c r="F66" i="75"/>
  <c r="U65" i="75"/>
  <c r="P65" i="75"/>
  <c r="J65" i="75"/>
  <c r="F65" i="75"/>
  <c r="N62" i="75"/>
  <c r="U73" i="75"/>
  <c r="O14" i="62"/>
  <c r="D62" i="75"/>
  <c r="J73" i="75" s="1"/>
  <c r="O12" i="62" s="1"/>
  <c r="O16" i="62" s="1"/>
  <c r="W4" i="75"/>
  <c r="T4" i="75"/>
  <c r="D4" i="75"/>
  <c r="N66" i="205"/>
  <c r="J66" i="205"/>
  <c r="F66" i="205"/>
  <c r="N65" i="205"/>
  <c r="J65" i="205"/>
  <c r="F65" i="205"/>
  <c r="N64" i="205"/>
  <c r="J64" i="205"/>
  <c r="F64" i="205"/>
  <c r="N63" i="205"/>
  <c r="J63" i="205"/>
  <c r="F63" i="205"/>
  <c r="N62" i="205"/>
  <c r="J62" i="205"/>
  <c r="F62" i="205"/>
  <c r="N61" i="205"/>
  <c r="J61" i="205"/>
  <c r="F61" i="205"/>
  <c r="N60" i="205"/>
  <c r="J60" i="205"/>
  <c r="F60" i="205"/>
  <c r="N59" i="205"/>
  <c r="J59" i="205"/>
  <c r="F59" i="205"/>
  <c r="N58" i="205"/>
  <c r="J58" i="205"/>
  <c r="F58" i="205"/>
  <c r="N57" i="205"/>
  <c r="J57" i="205"/>
  <c r="F57" i="205"/>
  <c r="N56" i="205"/>
  <c r="J56" i="205"/>
  <c r="F56" i="205"/>
  <c r="N55" i="205"/>
  <c r="J55" i="205"/>
  <c r="F55" i="205"/>
  <c r="N54" i="205"/>
  <c r="J54" i="205"/>
  <c r="F54" i="205"/>
  <c r="N53" i="205"/>
  <c r="J53" i="205"/>
  <c r="F53" i="205"/>
  <c r="N52" i="205"/>
  <c r="J52" i="205"/>
  <c r="F52" i="205"/>
  <c r="N51" i="205"/>
  <c r="J51" i="205"/>
  <c r="F51" i="205"/>
  <c r="N50" i="205"/>
  <c r="J50" i="205"/>
  <c r="F50" i="205"/>
  <c r="N49" i="205"/>
  <c r="J49" i="205"/>
  <c r="F49" i="205"/>
  <c r="N48" i="205"/>
  <c r="J48" i="205"/>
  <c r="F48" i="205"/>
  <c r="N47" i="205"/>
  <c r="J47" i="205"/>
  <c r="F47" i="205"/>
  <c r="N46" i="205"/>
  <c r="J46" i="205"/>
  <c r="F46" i="205"/>
  <c r="N45" i="205"/>
  <c r="J45" i="205"/>
  <c r="F45" i="205"/>
  <c r="N44" i="205"/>
  <c r="J44" i="205"/>
  <c r="F44" i="205"/>
  <c r="N43" i="205"/>
  <c r="J43" i="205"/>
  <c r="F43" i="205"/>
  <c r="N42" i="205"/>
  <c r="J42" i="205"/>
  <c r="F42" i="205"/>
  <c r="N41" i="205"/>
  <c r="J41" i="205"/>
  <c r="F41" i="205"/>
  <c r="N40" i="205"/>
  <c r="J40" i="205"/>
  <c r="F40" i="205"/>
  <c r="N39" i="205"/>
  <c r="J39" i="205"/>
  <c r="F39" i="205"/>
  <c r="N38" i="205"/>
  <c r="J38" i="205"/>
  <c r="F38" i="205"/>
  <c r="N37" i="205"/>
  <c r="J37" i="205"/>
  <c r="F37" i="205"/>
  <c r="N36" i="205"/>
  <c r="J36" i="205"/>
  <c r="F36" i="205"/>
  <c r="N35" i="205"/>
  <c r="J35" i="205"/>
  <c r="F35" i="205"/>
  <c r="N34" i="205"/>
  <c r="J34" i="205"/>
  <c r="F34" i="205"/>
  <c r="N33" i="205"/>
  <c r="J33" i="205"/>
  <c r="F33" i="205"/>
  <c r="N32" i="205"/>
  <c r="J32" i="205"/>
  <c r="F32" i="205"/>
  <c r="N31" i="205"/>
  <c r="J31" i="205"/>
  <c r="F31" i="205"/>
  <c r="N30" i="205"/>
  <c r="J30" i="205"/>
  <c r="F30" i="205"/>
  <c r="N29" i="205"/>
  <c r="J29" i="205"/>
  <c r="F29" i="205"/>
  <c r="N28" i="205"/>
  <c r="J28" i="205"/>
  <c r="F28" i="205"/>
  <c r="N27" i="205"/>
  <c r="J27" i="205"/>
  <c r="F27" i="205"/>
  <c r="N26" i="205"/>
  <c r="J26" i="205"/>
  <c r="F26" i="205"/>
  <c r="N25" i="205"/>
  <c r="J25" i="205"/>
  <c r="F25" i="205"/>
  <c r="N24" i="205"/>
  <c r="J24" i="205"/>
  <c r="F24" i="205"/>
  <c r="N23" i="205"/>
  <c r="J23" i="205"/>
  <c r="F23" i="205"/>
  <c r="N22" i="205"/>
  <c r="J22" i="205"/>
  <c r="F22" i="205"/>
  <c r="N21" i="205"/>
  <c r="J21" i="205"/>
  <c r="F21" i="205"/>
  <c r="N20" i="205"/>
  <c r="J20" i="205"/>
  <c r="F20" i="205"/>
  <c r="N19" i="205"/>
  <c r="J19" i="205"/>
  <c r="F19" i="205"/>
  <c r="N18" i="205"/>
  <c r="J18" i="205"/>
  <c r="F18" i="205"/>
  <c r="N17" i="205"/>
  <c r="J17" i="205"/>
  <c r="F17" i="205"/>
  <c r="N16" i="205"/>
  <c r="J16" i="205"/>
  <c r="F16" i="205"/>
  <c r="N15" i="205"/>
  <c r="J15" i="205"/>
  <c r="F15" i="205"/>
  <c r="N14" i="205"/>
  <c r="J14" i="205"/>
  <c r="F14" i="205"/>
  <c r="N13" i="205"/>
  <c r="J13" i="205"/>
  <c r="F13" i="205"/>
  <c r="N12" i="205"/>
  <c r="J12" i="205"/>
  <c r="F12" i="205"/>
  <c r="N11" i="205"/>
  <c r="J11" i="205"/>
  <c r="F11" i="205"/>
  <c r="N10" i="205"/>
  <c r="J10" i="205"/>
  <c r="F10" i="205"/>
  <c r="N9" i="205"/>
  <c r="J9" i="205"/>
  <c r="F9" i="205"/>
  <c r="M4" i="205"/>
  <c r="B4" i="205"/>
  <c r="M48" i="74"/>
  <c r="N39" i="74"/>
  <c r="J39" i="74"/>
  <c r="F39" i="74"/>
  <c r="N38" i="74"/>
  <c r="J38" i="74"/>
  <c r="F38" i="74"/>
  <c r="N37" i="74"/>
  <c r="J37" i="74"/>
  <c r="F37" i="74"/>
  <c r="N36" i="74"/>
  <c r="J36" i="74"/>
  <c r="F36" i="74"/>
  <c r="N35" i="74"/>
  <c r="J35" i="74"/>
  <c r="F35" i="74"/>
  <c r="N34" i="74"/>
  <c r="J34" i="74"/>
  <c r="F34" i="74"/>
  <c r="C11" i="74"/>
  <c r="M4" i="74"/>
  <c r="B4" i="74"/>
  <c r="O67" i="67"/>
  <c r="O81" i="67" s="1"/>
  <c r="O35" i="67"/>
  <c r="O79" i="67" s="1"/>
  <c r="U4" i="67"/>
  <c r="C4" i="67"/>
  <c r="T4" i="204"/>
  <c r="D4" i="204"/>
  <c r="N43" i="65"/>
  <c r="N47" i="65" s="1"/>
  <c r="N51" i="65" s="1"/>
  <c r="K65" i="1" s="1"/>
  <c r="C21" i="65"/>
  <c r="P5" i="65"/>
  <c r="B5" i="65"/>
  <c r="H53" i="69"/>
  <c r="I52" i="69"/>
  <c r="K28" i="69"/>
  <c r="G28" i="69"/>
  <c r="F25" i="69"/>
  <c r="F23" i="69"/>
  <c r="L21" i="69"/>
  <c r="F21" i="69"/>
  <c r="L13" i="69"/>
  <c r="L9" i="69"/>
  <c r="L3" i="69"/>
  <c r="D3" i="69"/>
  <c r="K4" i="1"/>
  <c r="C4" i="1"/>
  <c r="L4" i="64"/>
  <c r="C4" i="64"/>
  <c r="L14" i="228"/>
  <c r="M4" i="228"/>
  <c r="B4" i="228"/>
  <c r="K4" i="63"/>
  <c r="C4" i="63"/>
  <c r="H64" i="227"/>
  <c r="G64" i="227"/>
  <c r="E64" i="227"/>
  <c r="D64" i="227"/>
  <c r="H63" i="227"/>
  <c r="G63" i="227"/>
  <c r="E63" i="227"/>
  <c r="D63" i="227"/>
  <c r="H62" i="227"/>
  <c r="G62" i="227"/>
  <c r="E62" i="227"/>
  <c r="D62" i="227"/>
  <c r="H61" i="227"/>
  <c r="G61" i="227"/>
  <c r="E61" i="227"/>
  <c r="D61" i="227"/>
  <c r="H60" i="227"/>
  <c r="G60" i="227"/>
  <c r="E60" i="227"/>
  <c r="D60" i="227"/>
  <c r="H59" i="227"/>
  <c r="G59" i="227"/>
  <c r="E59" i="227"/>
  <c r="D59" i="227"/>
  <c r="H58" i="227"/>
  <c r="G58" i="227"/>
  <c r="E58" i="227"/>
  <c r="D58" i="227"/>
  <c r="H57" i="227"/>
  <c r="G57" i="227"/>
  <c r="E57" i="227"/>
  <c r="D57" i="227"/>
  <c r="H56" i="227"/>
  <c r="G56" i="227"/>
  <c r="E56" i="227"/>
  <c r="D56" i="227"/>
  <c r="H55" i="227"/>
  <c r="G55" i="227"/>
  <c r="E55" i="227"/>
  <c r="D55" i="227"/>
  <c r="H54" i="227"/>
  <c r="G54" i="227"/>
  <c r="E54" i="227"/>
  <c r="D54" i="227"/>
  <c r="H53" i="227"/>
  <c r="G53" i="227"/>
  <c r="E53" i="227"/>
  <c r="D53" i="227"/>
  <c r="H52" i="227"/>
  <c r="G52" i="227"/>
  <c r="E52" i="227"/>
  <c r="D52" i="227"/>
  <c r="H51" i="227"/>
  <c r="G51" i="227"/>
  <c r="E51" i="227"/>
  <c r="D51" i="227"/>
  <c r="H50" i="227"/>
  <c r="G50" i="227"/>
  <c r="E50" i="227"/>
  <c r="D50" i="227"/>
  <c r="H49" i="227"/>
  <c r="G49" i="227"/>
  <c r="E49" i="227"/>
  <c r="D49" i="227"/>
  <c r="H48" i="227"/>
  <c r="G48" i="227"/>
  <c r="E48" i="227"/>
  <c r="D48" i="227"/>
  <c r="H47" i="227"/>
  <c r="G47" i="227"/>
  <c r="E47" i="227"/>
  <c r="D47" i="227"/>
  <c r="I4" i="227"/>
  <c r="C4" i="227"/>
  <c r="H64" i="226"/>
  <c r="G64" i="226"/>
  <c r="E64" i="226"/>
  <c r="D64" i="226"/>
  <c r="H63" i="226"/>
  <c r="G63" i="226"/>
  <c r="E63" i="226"/>
  <c r="D63" i="226"/>
  <c r="H62" i="226"/>
  <c r="G62" i="226"/>
  <c r="E62" i="226"/>
  <c r="D62" i="226"/>
  <c r="H61" i="226"/>
  <c r="G61" i="226"/>
  <c r="E61" i="226"/>
  <c r="D61" i="226"/>
  <c r="H60" i="226"/>
  <c r="G60" i="226"/>
  <c r="E60" i="226"/>
  <c r="D60" i="226"/>
  <c r="H59" i="226"/>
  <c r="G59" i="226"/>
  <c r="E59" i="226"/>
  <c r="D59" i="226"/>
  <c r="H58" i="226"/>
  <c r="G58" i="226"/>
  <c r="E58" i="226"/>
  <c r="D58" i="226"/>
  <c r="H57" i="226"/>
  <c r="G57" i="226"/>
  <c r="E57" i="226"/>
  <c r="D57" i="226"/>
  <c r="H56" i="226"/>
  <c r="G56" i="226"/>
  <c r="E56" i="226"/>
  <c r="D56" i="226"/>
  <c r="H55" i="226"/>
  <c r="G55" i="226"/>
  <c r="E55" i="226"/>
  <c r="D55" i="226"/>
  <c r="H54" i="226"/>
  <c r="G54" i="226"/>
  <c r="E54" i="226"/>
  <c r="D54" i="226"/>
  <c r="H53" i="226"/>
  <c r="G53" i="226"/>
  <c r="E53" i="226"/>
  <c r="D53" i="226"/>
  <c r="H52" i="226"/>
  <c r="G52" i="226"/>
  <c r="E52" i="226"/>
  <c r="D52" i="226"/>
  <c r="H51" i="226"/>
  <c r="G51" i="226"/>
  <c r="E51" i="226"/>
  <c r="D51" i="226"/>
  <c r="H50" i="226"/>
  <c r="G50" i="226"/>
  <c r="E50" i="226"/>
  <c r="D50" i="226"/>
  <c r="H49" i="226"/>
  <c r="G49" i="226"/>
  <c r="E49" i="226"/>
  <c r="D49" i="226"/>
  <c r="H48" i="226"/>
  <c r="G48" i="226"/>
  <c r="E48" i="226"/>
  <c r="D48" i="226"/>
  <c r="H47" i="226"/>
  <c r="G47" i="226"/>
  <c r="E47" i="226"/>
  <c r="D47" i="226"/>
  <c r="I4" i="226"/>
  <c r="C4" i="226"/>
  <c r="H64" i="225"/>
  <c r="G64" i="225"/>
  <c r="E64" i="225"/>
  <c r="D64" i="225"/>
  <c r="H63" i="225"/>
  <c r="G63" i="225"/>
  <c r="E63" i="225"/>
  <c r="D63" i="225"/>
  <c r="H62" i="225"/>
  <c r="G62" i="225"/>
  <c r="E62" i="225"/>
  <c r="D62" i="225"/>
  <c r="H61" i="225"/>
  <c r="G61" i="225"/>
  <c r="E61" i="225"/>
  <c r="D61" i="225"/>
  <c r="H60" i="225"/>
  <c r="G60" i="225"/>
  <c r="E60" i="225"/>
  <c r="D60" i="225"/>
  <c r="H59" i="225"/>
  <c r="G59" i="225"/>
  <c r="E59" i="225"/>
  <c r="D59" i="225"/>
  <c r="H58" i="225"/>
  <c r="G58" i="225"/>
  <c r="E58" i="225"/>
  <c r="D58" i="225"/>
  <c r="H57" i="225"/>
  <c r="G57" i="225"/>
  <c r="E57" i="225"/>
  <c r="D57" i="225"/>
  <c r="H56" i="225"/>
  <c r="G56" i="225"/>
  <c r="E56" i="225"/>
  <c r="D56" i="225"/>
  <c r="H55" i="225"/>
  <c r="G55" i="225"/>
  <c r="E55" i="225"/>
  <c r="D55" i="225"/>
  <c r="H54" i="225"/>
  <c r="G54" i="225"/>
  <c r="E54" i="225"/>
  <c r="D54" i="225"/>
  <c r="H53" i="225"/>
  <c r="G53" i="225"/>
  <c r="E53" i="225"/>
  <c r="D53" i="225"/>
  <c r="H52" i="225"/>
  <c r="G52" i="225"/>
  <c r="E52" i="225"/>
  <c r="D52" i="225"/>
  <c r="H51" i="225"/>
  <c r="G51" i="225"/>
  <c r="E51" i="225"/>
  <c r="D51" i="225"/>
  <c r="H50" i="225"/>
  <c r="G50" i="225"/>
  <c r="E50" i="225"/>
  <c r="D50" i="225"/>
  <c r="H49" i="225"/>
  <c r="G49" i="225"/>
  <c r="E49" i="225"/>
  <c r="D49" i="225"/>
  <c r="H48" i="225"/>
  <c r="G48" i="225"/>
  <c r="E48" i="225"/>
  <c r="D48" i="225"/>
  <c r="H47" i="225"/>
  <c r="G47" i="225"/>
  <c r="E47" i="225"/>
  <c r="D47" i="225"/>
  <c r="I4" i="225"/>
  <c r="C4" i="225"/>
  <c r="H64" i="224"/>
  <c r="G64" i="224"/>
  <c r="E64" i="224"/>
  <c r="D64" i="224"/>
  <c r="H63" i="224"/>
  <c r="G63" i="224"/>
  <c r="E63" i="224"/>
  <c r="D63" i="224"/>
  <c r="H62" i="224"/>
  <c r="G62" i="224"/>
  <c r="E62" i="224"/>
  <c r="D62" i="224"/>
  <c r="H61" i="224"/>
  <c r="G61" i="224"/>
  <c r="E61" i="224"/>
  <c r="D61" i="224"/>
  <c r="H60" i="224"/>
  <c r="G60" i="224"/>
  <c r="E60" i="224"/>
  <c r="D60" i="224"/>
  <c r="H59" i="224"/>
  <c r="G59" i="224"/>
  <c r="E59" i="224"/>
  <c r="D59" i="224"/>
  <c r="H58" i="224"/>
  <c r="G58" i="224"/>
  <c r="E58" i="224"/>
  <c r="D58" i="224"/>
  <c r="H57" i="224"/>
  <c r="G57" i="224"/>
  <c r="E57" i="224"/>
  <c r="D57" i="224"/>
  <c r="H56" i="224"/>
  <c r="G56" i="224"/>
  <c r="E56" i="224"/>
  <c r="D56" i="224"/>
  <c r="H55" i="224"/>
  <c r="G55" i="224"/>
  <c r="E55" i="224"/>
  <c r="D55" i="224"/>
  <c r="H54" i="224"/>
  <c r="G54" i="224"/>
  <c r="E54" i="224"/>
  <c r="D54" i="224"/>
  <c r="H53" i="224"/>
  <c r="G53" i="224"/>
  <c r="E53" i="224"/>
  <c r="D53" i="224"/>
  <c r="H52" i="224"/>
  <c r="G52" i="224"/>
  <c r="E52" i="224"/>
  <c r="D52" i="224"/>
  <c r="H51" i="224"/>
  <c r="G51" i="224"/>
  <c r="E51" i="224"/>
  <c r="D51" i="224"/>
  <c r="H50" i="224"/>
  <c r="G50" i="224"/>
  <c r="E50" i="224"/>
  <c r="D50" i="224"/>
  <c r="H49" i="224"/>
  <c r="G49" i="224"/>
  <c r="E49" i="224"/>
  <c r="D49" i="224"/>
  <c r="H48" i="224"/>
  <c r="G48" i="224"/>
  <c r="E48" i="224"/>
  <c r="D48" i="224"/>
  <c r="H47" i="224"/>
  <c r="G47" i="224"/>
  <c r="E47" i="224"/>
  <c r="D47" i="224"/>
  <c r="I4" i="224"/>
  <c r="C4" i="224"/>
  <c r="H64" i="223"/>
  <c r="G64" i="223"/>
  <c r="E64" i="223"/>
  <c r="D64" i="223"/>
  <c r="H63" i="223"/>
  <c r="G63" i="223"/>
  <c r="E63" i="223"/>
  <c r="D63" i="223"/>
  <c r="H62" i="223"/>
  <c r="G62" i="223"/>
  <c r="E62" i="223"/>
  <c r="D62" i="223"/>
  <c r="H61" i="223"/>
  <c r="G61" i="223"/>
  <c r="E61" i="223"/>
  <c r="D61" i="223"/>
  <c r="H60" i="223"/>
  <c r="G60" i="223"/>
  <c r="E60" i="223"/>
  <c r="D60" i="223"/>
  <c r="H59" i="223"/>
  <c r="G59" i="223"/>
  <c r="E59" i="223"/>
  <c r="D59" i="223"/>
  <c r="H58" i="223"/>
  <c r="G58" i="223"/>
  <c r="E58" i="223"/>
  <c r="D58" i="223"/>
  <c r="H57" i="223"/>
  <c r="G57" i="223"/>
  <c r="E57" i="223"/>
  <c r="D57" i="223"/>
  <c r="H56" i="223"/>
  <c r="G56" i="223"/>
  <c r="E56" i="223"/>
  <c r="D56" i="223"/>
  <c r="H55" i="223"/>
  <c r="G55" i="223"/>
  <c r="E55" i="223"/>
  <c r="D55" i="223"/>
  <c r="H54" i="223"/>
  <c r="G54" i="223"/>
  <c r="E54" i="223"/>
  <c r="D54" i="223"/>
  <c r="H53" i="223"/>
  <c r="G53" i="223"/>
  <c r="E53" i="223"/>
  <c r="D53" i="223"/>
  <c r="H52" i="223"/>
  <c r="G52" i="223"/>
  <c r="E52" i="223"/>
  <c r="D52" i="223"/>
  <c r="H51" i="223"/>
  <c r="G51" i="223"/>
  <c r="E51" i="223"/>
  <c r="D51" i="223"/>
  <c r="H50" i="223"/>
  <c r="G50" i="223"/>
  <c r="E50" i="223"/>
  <c r="D50" i="223"/>
  <c r="H49" i="223"/>
  <c r="G49" i="223"/>
  <c r="E49" i="223"/>
  <c r="D49" i="223"/>
  <c r="H48" i="223"/>
  <c r="G48" i="223"/>
  <c r="E48" i="223"/>
  <c r="D48" i="223"/>
  <c r="H47" i="223"/>
  <c r="G47" i="223"/>
  <c r="E47" i="223"/>
  <c r="D47" i="223"/>
  <c r="I4" i="223"/>
  <c r="C4" i="223"/>
  <c r="H64" i="222"/>
  <c r="G64" i="222"/>
  <c r="E64" i="222"/>
  <c r="D64" i="222"/>
  <c r="H63" i="222"/>
  <c r="G63" i="222"/>
  <c r="E63" i="222"/>
  <c r="D63" i="222"/>
  <c r="H62" i="222"/>
  <c r="G62" i="222"/>
  <c r="E62" i="222"/>
  <c r="D62" i="222"/>
  <c r="H61" i="222"/>
  <c r="G61" i="222"/>
  <c r="E61" i="222"/>
  <c r="D61" i="222"/>
  <c r="H60" i="222"/>
  <c r="G60" i="222"/>
  <c r="E60" i="222"/>
  <c r="D60" i="222"/>
  <c r="H59" i="222"/>
  <c r="G59" i="222"/>
  <c r="E59" i="222"/>
  <c r="D59" i="222"/>
  <c r="H58" i="222"/>
  <c r="G58" i="222"/>
  <c r="E58" i="222"/>
  <c r="D58" i="222"/>
  <c r="H57" i="222"/>
  <c r="G57" i="222"/>
  <c r="E57" i="222"/>
  <c r="D57" i="222"/>
  <c r="H56" i="222"/>
  <c r="G56" i="222"/>
  <c r="E56" i="222"/>
  <c r="D56" i="222"/>
  <c r="H55" i="222"/>
  <c r="G55" i="222"/>
  <c r="E55" i="222"/>
  <c r="D55" i="222"/>
  <c r="H54" i="222"/>
  <c r="G54" i="222"/>
  <c r="E54" i="222"/>
  <c r="D54" i="222"/>
  <c r="H53" i="222"/>
  <c r="G53" i="222"/>
  <c r="E53" i="222"/>
  <c r="D53" i="222"/>
  <c r="H52" i="222"/>
  <c r="G52" i="222"/>
  <c r="E52" i="222"/>
  <c r="D52" i="222"/>
  <c r="H51" i="222"/>
  <c r="G51" i="222"/>
  <c r="E51" i="222"/>
  <c r="D51" i="222"/>
  <c r="H50" i="222"/>
  <c r="G50" i="222"/>
  <c r="E50" i="222"/>
  <c r="D50" i="222"/>
  <c r="H49" i="222"/>
  <c r="G49" i="222"/>
  <c r="E49" i="222"/>
  <c r="D49" i="222"/>
  <c r="H48" i="222"/>
  <c r="G48" i="222"/>
  <c r="E48" i="222"/>
  <c r="D48" i="222"/>
  <c r="H47" i="222"/>
  <c r="G47" i="222"/>
  <c r="E47" i="222"/>
  <c r="D47" i="222"/>
  <c r="I4" i="222"/>
  <c r="C4" i="222"/>
  <c r="H64" i="221"/>
  <c r="G64" i="221"/>
  <c r="E64" i="221"/>
  <c r="D64" i="221"/>
  <c r="H63" i="221"/>
  <c r="G63" i="221"/>
  <c r="E63" i="221"/>
  <c r="D63" i="221"/>
  <c r="H62" i="221"/>
  <c r="G62" i="221"/>
  <c r="E62" i="221"/>
  <c r="D62" i="221"/>
  <c r="H61" i="221"/>
  <c r="G61" i="221"/>
  <c r="E61" i="221"/>
  <c r="D61" i="221"/>
  <c r="H60" i="221"/>
  <c r="G60" i="221"/>
  <c r="E60" i="221"/>
  <c r="D60" i="221"/>
  <c r="H59" i="221"/>
  <c r="G59" i="221"/>
  <c r="E59" i="221"/>
  <c r="D59" i="221"/>
  <c r="H58" i="221"/>
  <c r="G58" i="221"/>
  <c r="E58" i="221"/>
  <c r="D58" i="221"/>
  <c r="H57" i="221"/>
  <c r="G57" i="221"/>
  <c r="E57" i="221"/>
  <c r="D57" i="221"/>
  <c r="H56" i="221"/>
  <c r="G56" i="221"/>
  <c r="E56" i="221"/>
  <c r="D56" i="221"/>
  <c r="H55" i="221"/>
  <c r="G55" i="221"/>
  <c r="E55" i="221"/>
  <c r="D55" i="221"/>
  <c r="H54" i="221"/>
  <c r="G54" i="221"/>
  <c r="E54" i="221"/>
  <c r="D54" i="221"/>
  <c r="H53" i="221"/>
  <c r="G53" i="221"/>
  <c r="E53" i="221"/>
  <c r="D53" i="221"/>
  <c r="H52" i="221"/>
  <c r="G52" i="221"/>
  <c r="E52" i="221"/>
  <c r="D52" i="221"/>
  <c r="H51" i="221"/>
  <c r="G51" i="221"/>
  <c r="E51" i="221"/>
  <c r="D51" i="221"/>
  <c r="H50" i="221"/>
  <c r="G50" i="221"/>
  <c r="E50" i="221"/>
  <c r="D50" i="221"/>
  <c r="H49" i="221"/>
  <c r="G49" i="221"/>
  <c r="E49" i="221"/>
  <c r="D49" i="221"/>
  <c r="H48" i="221"/>
  <c r="G48" i="221"/>
  <c r="E48" i="221"/>
  <c r="D48" i="221"/>
  <c r="H47" i="221"/>
  <c r="G47" i="221"/>
  <c r="E47" i="221"/>
  <c r="D47" i="221"/>
  <c r="I4" i="221"/>
  <c r="C4" i="221"/>
  <c r="H64" i="220"/>
  <c r="G64" i="220"/>
  <c r="E64" i="220"/>
  <c r="D64" i="220"/>
  <c r="H63" i="220"/>
  <c r="G63" i="220"/>
  <c r="E63" i="220"/>
  <c r="D63" i="220"/>
  <c r="H62" i="220"/>
  <c r="G62" i="220"/>
  <c r="E62" i="220"/>
  <c r="D62" i="220"/>
  <c r="H61" i="220"/>
  <c r="G61" i="220"/>
  <c r="E61" i="220"/>
  <c r="D61" i="220"/>
  <c r="H60" i="220"/>
  <c r="G60" i="220"/>
  <c r="E60" i="220"/>
  <c r="D60" i="220"/>
  <c r="H59" i="220"/>
  <c r="G59" i="220"/>
  <c r="E59" i="220"/>
  <c r="D59" i="220"/>
  <c r="H58" i="220"/>
  <c r="G58" i="220"/>
  <c r="E58" i="220"/>
  <c r="D58" i="220"/>
  <c r="H57" i="220"/>
  <c r="G57" i="220"/>
  <c r="E57" i="220"/>
  <c r="D57" i="220"/>
  <c r="H56" i="220"/>
  <c r="G56" i="220"/>
  <c r="E56" i="220"/>
  <c r="D56" i="220"/>
  <c r="H55" i="220"/>
  <c r="G55" i="220"/>
  <c r="E55" i="220"/>
  <c r="D55" i="220"/>
  <c r="H54" i="220"/>
  <c r="G54" i="220"/>
  <c r="E54" i="220"/>
  <c r="D54" i="220"/>
  <c r="H53" i="220"/>
  <c r="G53" i="220"/>
  <c r="E53" i="220"/>
  <c r="D53" i="220"/>
  <c r="H52" i="220"/>
  <c r="G52" i="220"/>
  <c r="E52" i="220"/>
  <c r="D52" i="220"/>
  <c r="H51" i="220"/>
  <c r="G51" i="220"/>
  <c r="E51" i="220"/>
  <c r="D51" i="220"/>
  <c r="H50" i="220"/>
  <c r="G50" i="220"/>
  <c r="E50" i="220"/>
  <c r="D50" i="220"/>
  <c r="H49" i="220"/>
  <c r="G49" i="220"/>
  <c r="E49" i="220"/>
  <c r="D49" i="220"/>
  <c r="H48" i="220"/>
  <c r="G48" i="220"/>
  <c r="E48" i="220"/>
  <c r="D48" i="220"/>
  <c r="H47" i="220"/>
  <c r="G47" i="220"/>
  <c r="E47" i="220"/>
  <c r="D47" i="220"/>
  <c r="I4" i="220"/>
  <c r="C4" i="220"/>
  <c r="H64" i="219"/>
  <c r="G64" i="219"/>
  <c r="E64" i="219"/>
  <c r="D64" i="219"/>
  <c r="H63" i="219"/>
  <c r="G63" i="219"/>
  <c r="E63" i="219"/>
  <c r="D63" i="219"/>
  <c r="H62" i="219"/>
  <c r="G62" i="219"/>
  <c r="E62" i="219"/>
  <c r="D62" i="219"/>
  <c r="H61" i="219"/>
  <c r="G61" i="219"/>
  <c r="E61" i="219"/>
  <c r="D61" i="219"/>
  <c r="H60" i="219"/>
  <c r="G60" i="219"/>
  <c r="E60" i="219"/>
  <c r="D60" i="219"/>
  <c r="H59" i="219"/>
  <c r="G59" i="219"/>
  <c r="E59" i="219"/>
  <c r="D59" i="219"/>
  <c r="H58" i="219"/>
  <c r="G58" i="219"/>
  <c r="E58" i="219"/>
  <c r="D58" i="219"/>
  <c r="H57" i="219"/>
  <c r="G57" i="219"/>
  <c r="E57" i="219"/>
  <c r="D57" i="219"/>
  <c r="H56" i="219"/>
  <c r="G56" i="219"/>
  <c r="E56" i="219"/>
  <c r="D56" i="219"/>
  <c r="H55" i="219"/>
  <c r="G55" i="219"/>
  <c r="E55" i="219"/>
  <c r="D55" i="219"/>
  <c r="H54" i="219"/>
  <c r="G54" i="219"/>
  <c r="E54" i="219"/>
  <c r="D54" i="219"/>
  <c r="H53" i="219"/>
  <c r="G53" i="219"/>
  <c r="E53" i="219"/>
  <c r="D53" i="219"/>
  <c r="H52" i="219"/>
  <c r="G52" i="219"/>
  <c r="E52" i="219"/>
  <c r="D52" i="219"/>
  <c r="H51" i="219"/>
  <c r="G51" i="219"/>
  <c r="E51" i="219"/>
  <c r="D51" i="219"/>
  <c r="H50" i="219"/>
  <c r="G50" i="219"/>
  <c r="E50" i="219"/>
  <c r="D50" i="219"/>
  <c r="H49" i="219"/>
  <c r="G49" i="219"/>
  <c r="E49" i="219"/>
  <c r="D49" i="219"/>
  <c r="H48" i="219"/>
  <c r="G48" i="219"/>
  <c r="E48" i="219"/>
  <c r="D48" i="219"/>
  <c r="H47" i="219"/>
  <c r="G47" i="219"/>
  <c r="E47" i="219"/>
  <c r="D47" i="219"/>
  <c r="I4" i="219"/>
  <c r="C4" i="219"/>
  <c r="H64" i="218"/>
  <c r="G64" i="218"/>
  <c r="E64" i="218"/>
  <c r="D64" i="218"/>
  <c r="H63" i="218"/>
  <c r="G63" i="218"/>
  <c r="E63" i="218"/>
  <c r="D63" i="218"/>
  <c r="H62" i="218"/>
  <c r="G62" i="218"/>
  <c r="E62" i="218"/>
  <c r="D62" i="218"/>
  <c r="H61" i="218"/>
  <c r="G61" i="218"/>
  <c r="E61" i="218"/>
  <c r="D61" i="218"/>
  <c r="H60" i="218"/>
  <c r="G60" i="218"/>
  <c r="E60" i="218"/>
  <c r="D60" i="218"/>
  <c r="H59" i="218"/>
  <c r="G59" i="218"/>
  <c r="E59" i="218"/>
  <c r="D59" i="218"/>
  <c r="H58" i="218"/>
  <c r="G58" i="218"/>
  <c r="E58" i="218"/>
  <c r="D58" i="218"/>
  <c r="H57" i="218"/>
  <c r="G57" i="218"/>
  <c r="E57" i="218"/>
  <c r="D57" i="218"/>
  <c r="H56" i="218"/>
  <c r="G56" i="218"/>
  <c r="E56" i="218"/>
  <c r="D56" i="218"/>
  <c r="H55" i="218"/>
  <c r="G55" i="218"/>
  <c r="E55" i="218"/>
  <c r="D55" i="218"/>
  <c r="H54" i="218"/>
  <c r="G54" i="218"/>
  <c r="E54" i="218"/>
  <c r="D54" i="218"/>
  <c r="H53" i="218"/>
  <c r="G53" i="218"/>
  <c r="E53" i="218"/>
  <c r="D53" i="218"/>
  <c r="H52" i="218"/>
  <c r="G52" i="218"/>
  <c r="E52" i="218"/>
  <c r="D52" i="218"/>
  <c r="H51" i="218"/>
  <c r="G51" i="218"/>
  <c r="E51" i="218"/>
  <c r="D51" i="218"/>
  <c r="H50" i="218"/>
  <c r="G50" i="218"/>
  <c r="E50" i="218"/>
  <c r="D50" i="218"/>
  <c r="H49" i="218"/>
  <c r="G49" i="218"/>
  <c r="E49" i="218"/>
  <c r="D49" i="218"/>
  <c r="H48" i="218"/>
  <c r="G48" i="218"/>
  <c r="E48" i="218"/>
  <c r="D48" i="218"/>
  <c r="H47" i="218"/>
  <c r="G47" i="218"/>
  <c r="E47" i="218"/>
  <c r="D47" i="218"/>
  <c r="I4" i="218"/>
  <c r="C4" i="218"/>
  <c r="H64" i="217"/>
  <c r="G64" i="217"/>
  <c r="E64" i="217"/>
  <c r="D64" i="217"/>
  <c r="H63" i="217"/>
  <c r="G63" i="217"/>
  <c r="E63" i="217"/>
  <c r="D63" i="217"/>
  <c r="H62" i="217"/>
  <c r="G62" i="217"/>
  <c r="E62" i="217"/>
  <c r="D62" i="217"/>
  <c r="H61" i="217"/>
  <c r="G61" i="217"/>
  <c r="E61" i="217"/>
  <c r="D61" i="217"/>
  <c r="H60" i="217"/>
  <c r="G60" i="217"/>
  <c r="E60" i="217"/>
  <c r="D60" i="217"/>
  <c r="H59" i="217"/>
  <c r="G59" i="217"/>
  <c r="E59" i="217"/>
  <c r="D59" i="217"/>
  <c r="H58" i="217"/>
  <c r="G58" i="217"/>
  <c r="E58" i="217"/>
  <c r="D58" i="217"/>
  <c r="H57" i="217"/>
  <c r="G57" i="217"/>
  <c r="E57" i="217"/>
  <c r="D57" i="217"/>
  <c r="H56" i="217"/>
  <c r="G56" i="217"/>
  <c r="E56" i="217"/>
  <c r="D56" i="217"/>
  <c r="H55" i="217"/>
  <c r="G55" i="217"/>
  <c r="E55" i="217"/>
  <c r="D55" i="217"/>
  <c r="H54" i="217"/>
  <c r="G54" i="217"/>
  <c r="E54" i="217"/>
  <c r="D54" i="217"/>
  <c r="H53" i="217"/>
  <c r="G53" i="217"/>
  <c r="E53" i="217"/>
  <c r="D53" i="217"/>
  <c r="H52" i="217"/>
  <c r="G52" i="217"/>
  <c r="E52" i="217"/>
  <c r="D52" i="217"/>
  <c r="H51" i="217"/>
  <c r="G51" i="217"/>
  <c r="E51" i="217"/>
  <c r="D51" i="217"/>
  <c r="H50" i="217"/>
  <c r="G50" i="217"/>
  <c r="E50" i="217"/>
  <c r="D50" i="217"/>
  <c r="H49" i="217"/>
  <c r="G49" i="217"/>
  <c r="E49" i="217"/>
  <c r="D49" i="217"/>
  <c r="H48" i="217"/>
  <c r="G48" i="217"/>
  <c r="E48" i="217"/>
  <c r="D48" i="217"/>
  <c r="H47" i="217"/>
  <c r="G47" i="217"/>
  <c r="E47" i="217"/>
  <c r="D47" i="217"/>
  <c r="I4" i="217"/>
  <c r="C4" i="217"/>
  <c r="H64" i="216"/>
  <c r="G64" i="216"/>
  <c r="E64" i="216"/>
  <c r="D64" i="216"/>
  <c r="H63" i="216"/>
  <c r="G63" i="216"/>
  <c r="E63" i="216"/>
  <c r="D63" i="216"/>
  <c r="H62" i="216"/>
  <c r="G62" i="216"/>
  <c r="E62" i="216"/>
  <c r="D62" i="216"/>
  <c r="H61" i="216"/>
  <c r="G61" i="216"/>
  <c r="E61" i="216"/>
  <c r="D61" i="216"/>
  <c r="H60" i="216"/>
  <c r="G60" i="216"/>
  <c r="E60" i="216"/>
  <c r="D60" i="216"/>
  <c r="H59" i="216"/>
  <c r="G59" i="216"/>
  <c r="E59" i="216"/>
  <c r="D59" i="216"/>
  <c r="H58" i="216"/>
  <c r="G58" i="216"/>
  <c r="E58" i="216"/>
  <c r="D58" i="216"/>
  <c r="H57" i="216"/>
  <c r="G57" i="216"/>
  <c r="E57" i="216"/>
  <c r="D57" i="216"/>
  <c r="H56" i="216"/>
  <c r="G56" i="216"/>
  <c r="E56" i="216"/>
  <c r="D56" i="216"/>
  <c r="H55" i="216"/>
  <c r="G55" i="216"/>
  <c r="E55" i="216"/>
  <c r="D55" i="216"/>
  <c r="H54" i="216"/>
  <c r="G54" i="216"/>
  <c r="E54" i="216"/>
  <c r="D54" i="216"/>
  <c r="H53" i="216"/>
  <c r="G53" i="216"/>
  <c r="E53" i="216"/>
  <c r="D53" i="216"/>
  <c r="H52" i="216"/>
  <c r="G52" i="216"/>
  <c r="E52" i="216"/>
  <c r="D52" i="216"/>
  <c r="H51" i="216"/>
  <c r="G51" i="216"/>
  <c r="E51" i="216"/>
  <c r="D51" i="216"/>
  <c r="H50" i="216"/>
  <c r="G50" i="216"/>
  <c r="E50" i="216"/>
  <c r="D50" i="216"/>
  <c r="H49" i="216"/>
  <c r="G49" i="216"/>
  <c r="E49" i="216"/>
  <c r="D49" i="216"/>
  <c r="H48" i="216"/>
  <c r="G48" i="216"/>
  <c r="E48" i="216"/>
  <c r="D48" i="216"/>
  <c r="H47" i="216"/>
  <c r="G47" i="216"/>
  <c r="E47" i="216"/>
  <c r="D47" i="216"/>
  <c r="I4" i="216"/>
  <c r="C4" i="216"/>
  <c r="H64" i="215"/>
  <c r="G64" i="215"/>
  <c r="E64" i="215"/>
  <c r="D64" i="215"/>
  <c r="H63" i="215"/>
  <c r="G63" i="215"/>
  <c r="E63" i="215"/>
  <c r="D63" i="215"/>
  <c r="H62" i="215"/>
  <c r="G62" i="215"/>
  <c r="E62" i="215"/>
  <c r="D62" i="215"/>
  <c r="H61" i="215"/>
  <c r="G61" i="215"/>
  <c r="E61" i="215"/>
  <c r="D61" i="215"/>
  <c r="H60" i="215"/>
  <c r="G60" i="215"/>
  <c r="E60" i="215"/>
  <c r="D60" i="215"/>
  <c r="H59" i="215"/>
  <c r="G59" i="215"/>
  <c r="E59" i="215"/>
  <c r="D59" i="215"/>
  <c r="H58" i="215"/>
  <c r="G58" i="215"/>
  <c r="E58" i="215"/>
  <c r="D58" i="215"/>
  <c r="H57" i="215"/>
  <c r="G57" i="215"/>
  <c r="E57" i="215"/>
  <c r="D57" i="215"/>
  <c r="H56" i="215"/>
  <c r="G56" i="215"/>
  <c r="E56" i="215"/>
  <c r="D56" i="215"/>
  <c r="H55" i="215"/>
  <c r="G55" i="215"/>
  <c r="E55" i="215"/>
  <c r="D55" i="215"/>
  <c r="H54" i="215"/>
  <c r="G54" i="215"/>
  <c r="E54" i="215"/>
  <c r="D54" i="215"/>
  <c r="H53" i="215"/>
  <c r="G53" i="215"/>
  <c r="E53" i="215"/>
  <c r="D53" i="215"/>
  <c r="H52" i="215"/>
  <c r="G52" i="215"/>
  <c r="E52" i="215"/>
  <c r="D52" i="215"/>
  <c r="H51" i="215"/>
  <c r="G51" i="215"/>
  <c r="E51" i="215"/>
  <c r="D51" i="215"/>
  <c r="H50" i="215"/>
  <c r="G50" i="215"/>
  <c r="E50" i="215"/>
  <c r="D50" i="215"/>
  <c r="H49" i="215"/>
  <c r="G49" i="215"/>
  <c r="E49" i="215"/>
  <c r="D49" i="215"/>
  <c r="H48" i="215"/>
  <c r="G48" i="215"/>
  <c r="E48" i="215"/>
  <c r="D48" i="215"/>
  <c r="H47" i="215"/>
  <c r="G47" i="215"/>
  <c r="E47" i="215"/>
  <c r="D47" i="215"/>
  <c r="I4" i="215"/>
  <c r="C4" i="215"/>
  <c r="H64" i="214"/>
  <c r="G64" i="214"/>
  <c r="E64" i="214"/>
  <c r="D64" i="214"/>
  <c r="H63" i="214"/>
  <c r="G63" i="214"/>
  <c r="E63" i="214"/>
  <c r="D63" i="214"/>
  <c r="H62" i="214"/>
  <c r="G62" i="214"/>
  <c r="E62" i="214"/>
  <c r="D62" i="214"/>
  <c r="H61" i="214"/>
  <c r="G61" i="214"/>
  <c r="E61" i="214"/>
  <c r="D61" i="214"/>
  <c r="H60" i="214"/>
  <c r="G60" i="214"/>
  <c r="E60" i="214"/>
  <c r="D60" i="214"/>
  <c r="H59" i="214"/>
  <c r="G59" i="214"/>
  <c r="E59" i="214"/>
  <c r="D59" i="214"/>
  <c r="H58" i="214"/>
  <c r="G58" i="214"/>
  <c r="E58" i="214"/>
  <c r="D58" i="214"/>
  <c r="H57" i="214"/>
  <c r="G57" i="214"/>
  <c r="E57" i="214"/>
  <c r="D57" i="214"/>
  <c r="H56" i="214"/>
  <c r="G56" i="214"/>
  <c r="E56" i="214"/>
  <c r="D56" i="214"/>
  <c r="H55" i="214"/>
  <c r="G55" i="214"/>
  <c r="E55" i="214"/>
  <c r="D55" i="214"/>
  <c r="H54" i="214"/>
  <c r="G54" i="214"/>
  <c r="E54" i="214"/>
  <c r="D54" i="214"/>
  <c r="H53" i="214"/>
  <c r="G53" i="214"/>
  <c r="E53" i="214"/>
  <c r="D53" i="214"/>
  <c r="H52" i="214"/>
  <c r="G52" i="214"/>
  <c r="E52" i="214"/>
  <c r="D52" i="214"/>
  <c r="H51" i="214"/>
  <c r="G51" i="214"/>
  <c r="E51" i="214"/>
  <c r="D51" i="214"/>
  <c r="H50" i="214"/>
  <c r="G50" i="214"/>
  <c r="E50" i="214"/>
  <c r="D50" i="214"/>
  <c r="H49" i="214"/>
  <c r="G49" i="214"/>
  <c r="E49" i="214"/>
  <c r="D49" i="214"/>
  <c r="H48" i="214"/>
  <c r="G48" i="214"/>
  <c r="E48" i="214"/>
  <c r="D48" i="214"/>
  <c r="H47" i="214"/>
  <c r="G47" i="214"/>
  <c r="E47" i="214"/>
  <c r="D47" i="214"/>
  <c r="I4" i="214"/>
  <c r="C4" i="214"/>
  <c r="H64" i="213"/>
  <c r="G64" i="213"/>
  <c r="E64" i="213"/>
  <c r="D64" i="213"/>
  <c r="H63" i="213"/>
  <c r="G63" i="213"/>
  <c r="E63" i="213"/>
  <c r="D63" i="213"/>
  <c r="H62" i="213"/>
  <c r="G62" i="213"/>
  <c r="E62" i="213"/>
  <c r="D62" i="213"/>
  <c r="H61" i="213"/>
  <c r="G61" i="213"/>
  <c r="E61" i="213"/>
  <c r="D61" i="213"/>
  <c r="H60" i="213"/>
  <c r="G60" i="213"/>
  <c r="E60" i="213"/>
  <c r="D60" i="213"/>
  <c r="H59" i="213"/>
  <c r="G59" i="213"/>
  <c r="E59" i="213"/>
  <c r="D59" i="213"/>
  <c r="H58" i="213"/>
  <c r="G58" i="213"/>
  <c r="E58" i="213"/>
  <c r="D58" i="213"/>
  <c r="H57" i="213"/>
  <c r="G57" i="213"/>
  <c r="E57" i="213"/>
  <c r="D57" i="213"/>
  <c r="H56" i="213"/>
  <c r="G56" i="213"/>
  <c r="E56" i="213"/>
  <c r="D56" i="213"/>
  <c r="H55" i="213"/>
  <c r="G55" i="213"/>
  <c r="E55" i="213"/>
  <c r="D55" i="213"/>
  <c r="H54" i="213"/>
  <c r="G54" i="213"/>
  <c r="E54" i="213"/>
  <c r="D54" i="213"/>
  <c r="H53" i="213"/>
  <c r="G53" i="213"/>
  <c r="E53" i="213"/>
  <c r="D53" i="213"/>
  <c r="H52" i="213"/>
  <c r="G52" i="213"/>
  <c r="E52" i="213"/>
  <c r="D52" i="213"/>
  <c r="H51" i="213"/>
  <c r="G51" i="213"/>
  <c r="E51" i="213"/>
  <c r="D51" i="213"/>
  <c r="H50" i="213"/>
  <c r="G50" i="213"/>
  <c r="E50" i="213"/>
  <c r="D50" i="213"/>
  <c r="H49" i="213"/>
  <c r="G49" i="213"/>
  <c r="E49" i="213"/>
  <c r="D49" i="213"/>
  <c r="H48" i="213"/>
  <c r="G48" i="213"/>
  <c r="E48" i="213"/>
  <c r="D48" i="213"/>
  <c r="H47" i="213"/>
  <c r="G47" i="213"/>
  <c r="E47" i="213"/>
  <c r="D47" i="213"/>
  <c r="I4" i="213"/>
  <c r="C4" i="213"/>
  <c r="H64" i="212"/>
  <c r="G64" i="212"/>
  <c r="E64" i="212"/>
  <c r="D64" i="212"/>
  <c r="H63" i="212"/>
  <c r="G63" i="212"/>
  <c r="E63" i="212"/>
  <c r="D63" i="212"/>
  <c r="H62" i="212"/>
  <c r="G62" i="212"/>
  <c r="E62" i="212"/>
  <c r="D62" i="212"/>
  <c r="H61" i="212"/>
  <c r="G61" i="212"/>
  <c r="E61" i="212"/>
  <c r="D61" i="212"/>
  <c r="H60" i="212"/>
  <c r="G60" i="212"/>
  <c r="E60" i="212"/>
  <c r="D60" i="212"/>
  <c r="H59" i="212"/>
  <c r="G59" i="212"/>
  <c r="E59" i="212"/>
  <c r="D59" i="212"/>
  <c r="H58" i="212"/>
  <c r="G58" i="212"/>
  <c r="E58" i="212"/>
  <c r="D58" i="212"/>
  <c r="H57" i="212"/>
  <c r="G57" i="212"/>
  <c r="E57" i="212"/>
  <c r="D57" i="212"/>
  <c r="H56" i="212"/>
  <c r="G56" i="212"/>
  <c r="E56" i="212"/>
  <c r="D56" i="212"/>
  <c r="H55" i="212"/>
  <c r="G55" i="212"/>
  <c r="E55" i="212"/>
  <c r="D55" i="212"/>
  <c r="H54" i="212"/>
  <c r="G54" i="212"/>
  <c r="E54" i="212"/>
  <c r="D54" i="212"/>
  <c r="H53" i="212"/>
  <c r="G53" i="212"/>
  <c r="E53" i="212"/>
  <c r="D53" i="212"/>
  <c r="H52" i="212"/>
  <c r="G52" i="212"/>
  <c r="E52" i="212"/>
  <c r="D52" i="212"/>
  <c r="H51" i="212"/>
  <c r="G51" i="212"/>
  <c r="E51" i="212"/>
  <c r="D51" i="212"/>
  <c r="H50" i="212"/>
  <c r="G50" i="212"/>
  <c r="E50" i="212"/>
  <c r="D50" i="212"/>
  <c r="H49" i="212"/>
  <c r="G49" i="212"/>
  <c r="E49" i="212"/>
  <c r="D49" i="212"/>
  <c r="H48" i="212"/>
  <c r="G48" i="212"/>
  <c r="E48" i="212"/>
  <c r="D48" i="212"/>
  <c r="H47" i="212"/>
  <c r="G47" i="212"/>
  <c r="E47" i="212"/>
  <c r="D47" i="212"/>
  <c r="I4" i="212"/>
  <c r="C4" i="212"/>
  <c r="H64" i="211"/>
  <c r="G64" i="211"/>
  <c r="E64" i="211"/>
  <c r="D64" i="211"/>
  <c r="H63" i="211"/>
  <c r="G63" i="211"/>
  <c r="E63" i="211"/>
  <c r="D63" i="211"/>
  <c r="H62" i="211"/>
  <c r="G62" i="211"/>
  <c r="E62" i="211"/>
  <c r="D62" i="211"/>
  <c r="H61" i="211"/>
  <c r="G61" i="211"/>
  <c r="E61" i="211"/>
  <c r="D61" i="211"/>
  <c r="H60" i="211"/>
  <c r="G60" i="211"/>
  <c r="E60" i="211"/>
  <c r="D60" i="211"/>
  <c r="H59" i="211"/>
  <c r="G59" i="211"/>
  <c r="E59" i="211"/>
  <c r="D59" i="211"/>
  <c r="H58" i="211"/>
  <c r="G58" i="211"/>
  <c r="E58" i="211"/>
  <c r="D58" i="211"/>
  <c r="H57" i="211"/>
  <c r="G57" i="211"/>
  <c r="E57" i="211"/>
  <c r="D57" i="211"/>
  <c r="H56" i="211"/>
  <c r="G56" i="211"/>
  <c r="E56" i="211"/>
  <c r="D56" i="211"/>
  <c r="H55" i="211"/>
  <c r="G55" i="211"/>
  <c r="E55" i="211"/>
  <c r="D55" i="211"/>
  <c r="H54" i="211"/>
  <c r="G54" i="211"/>
  <c r="E54" i="211"/>
  <c r="D54" i="211"/>
  <c r="H53" i="211"/>
  <c r="G53" i="211"/>
  <c r="E53" i="211"/>
  <c r="D53" i="211"/>
  <c r="H52" i="211"/>
  <c r="G52" i="211"/>
  <c r="E52" i="211"/>
  <c r="D52" i="211"/>
  <c r="H51" i="211"/>
  <c r="G51" i="211"/>
  <c r="E51" i="211"/>
  <c r="D51" i="211"/>
  <c r="H50" i="211"/>
  <c r="G50" i="211"/>
  <c r="E50" i="211"/>
  <c r="D50" i="211"/>
  <c r="H49" i="211"/>
  <c r="G49" i="211"/>
  <c r="E49" i="211"/>
  <c r="D49" i="211"/>
  <c r="H48" i="211"/>
  <c r="G48" i="211"/>
  <c r="E48" i="211"/>
  <c r="D48" i="211"/>
  <c r="H47" i="211"/>
  <c r="G47" i="211"/>
  <c r="E47" i="211"/>
  <c r="D47" i="211"/>
  <c r="I4" i="211"/>
  <c r="C4" i="211"/>
  <c r="H64" i="210"/>
  <c r="G64" i="210"/>
  <c r="E64" i="210"/>
  <c r="D64" i="210"/>
  <c r="H63" i="210"/>
  <c r="G63" i="210"/>
  <c r="E63" i="210"/>
  <c r="D63" i="210"/>
  <c r="H62" i="210"/>
  <c r="G62" i="210"/>
  <c r="E62" i="210"/>
  <c r="D62" i="210"/>
  <c r="H61" i="210"/>
  <c r="G61" i="210"/>
  <c r="E61" i="210"/>
  <c r="D61" i="210"/>
  <c r="H60" i="210"/>
  <c r="G60" i="210"/>
  <c r="E60" i="210"/>
  <c r="D60" i="210"/>
  <c r="H59" i="210"/>
  <c r="G59" i="210"/>
  <c r="E59" i="210"/>
  <c r="D59" i="210"/>
  <c r="H58" i="210"/>
  <c r="G58" i="210"/>
  <c r="E58" i="210"/>
  <c r="D58" i="210"/>
  <c r="H57" i="210"/>
  <c r="G57" i="210"/>
  <c r="E57" i="210"/>
  <c r="D57" i="210"/>
  <c r="H56" i="210"/>
  <c r="G56" i="210"/>
  <c r="E56" i="210"/>
  <c r="D56" i="210"/>
  <c r="H55" i="210"/>
  <c r="G55" i="210"/>
  <c r="E55" i="210"/>
  <c r="D55" i="210"/>
  <c r="H54" i="210"/>
  <c r="G54" i="210"/>
  <c r="E54" i="210"/>
  <c r="D54" i="210"/>
  <c r="H53" i="210"/>
  <c r="G53" i="210"/>
  <c r="E53" i="210"/>
  <c r="D53" i="210"/>
  <c r="H52" i="210"/>
  <c r="G52" i="210"/>
  <c r="E52" i="210"/>
  <c r="D52" i="210"/>
  <c r="H51" i="210"/>
  <c r="G51" i="210"/>
  <c r="E51" i="210"/>
  <c r="D51" i="210"/>
  <c r="H50" i="210"/>
  <c r="G50" i="210"/>
  <c r="E50" i="210"/>
  <c r="D50" i="210"/>
  <c r="H49" i="210"/>
  <c r="G49" i="210"/>
  <c r="E49" i="210"/>
  <c r="D49" i="210"/>
  <c r="H48" i="210"/>
  <c r="G48" i="210"/>
  <c r="E48" i="210"/>
  <c r="D48" i="210"/>
  <c r="H47" i="210"/>
  <c r="G47" i="210"/>
  <c r="E47" i="210"/>
  <c r="D47" i="210"/>
  <c r="I4" i="210"/>
  <c r="C4" i="210"/>
  <c r="H64" i="209"/>
  <c r="G64" i="209"/>
  <c r="E64" i="209"/>
  <c r="D64" i="209"/>
  <c r="H63" i="209"/>
  <c r="G63" i="209"/>
  <c r="E63" i="209"/>
  <c r="D63" i="209"/>
  <c r="H62" i="209"/>
  <c r="G62" i="209"/>
  <c r="E62" i="209"/>
  <c r="D62" i="209"/>
  <c r="H61" i="209"/>
  <c r="G61" i="209"/>
  <c r="E61" i="209"/>
  <c r="D61" i="209"/>
  <c r="H60" i="209"/>
  <c r="G60" i="209"/>
  <c r="E60" i="209"/>
  <c r="D60" i="209"/>
  <c r="H59" i="209"/>
  <c r="G59" i="209"/>
  <c r="E59" i="209"/>
  <c r="D59" i="209"/>
  <c r="H58" i="209"/>
  <c r="G58" i="209"/>
  <c r="E58" i="209"/>
  <c r="D58" i="209"/>
  <c r="H57" i="209"/>
  <c r="G57" i="209"/>
  <c r="E57" i="209"/>
  <c r="D57" i="209"/>
  <c r="H56" i="209"/>
  <c r="G56" i="209"/>
  <c r="E56" i="209"/>
  <c r="D56" i="209"/>
  <c r="H55" i="209"/>
  <c r="G55" i="209"/>
  <c r="E55" i="209"/>
  <c r="D55" i="209"/>
  <c r="H54" i="209"/>
  <c r="G54" i="209"/>
  <c r="E54" i="209"/>
  <c r="D54" i="209"/>
  <c r="H53" i="209"/>
  <c r="G53" i="209"/>
  <c r="E53" i="209"/>
  <c r="D53" i="209"/>
  <c r="H52" i="209"/>
  <c r="G52" i="209"/>
  <c r="E52" i="209"/>
  <c r="D52" i="209"/>
  <c r="H51" i="209"/>
  <c r="G51" i="209"/>
  <c r="E51" i="209"/>
  <c r="D51" i="209"/>
  <c r="H50" i="209"/>
  <c r="G50" i="209"/>
  <c r="E50" i="209"/>
  <c r="D50" i="209"/>
  <c r="H49" i="209"/>
  <c r="G49" i="209"/>
  <c r="E49" i="209"/>
  <c r="D49" i="209"/>
  <c r="H48" i="209"/>
  <c r="G48" i="209"/>
  <c r="E48" i="209"/>
  <c r="D48" i="209"/>
  <c r="H47" i="209"/>
  <c r="G47" i="209"/>
  <c r="E47" i="209"/>
  <c r="D47" i="209"/>
  <c r="I4" i="209"/>
  <c r="C4" i="209"/>
  <c r="H64" i="208"/>
  <c r="G64" i="208"/>
  <c r="E64" i="208"/>
  <c r="D64" i="208"/>
  <c r="H63" i="208"/>
  <c r="G63" i="208"/>
  <c r="E63" i="208"/>
  <c r="D63" i="208"/>
  <c r="H62" i="208"/>
  <c r="G62" i="208"/>
  <c r="E62" i="208"/>
  <c r="D62" i="208"/>
  <c r="H61" i="208"/>
  <c r="G61" i="208"/>
  <c r="E61" i="208"/>
  <c r="D61" i="208"/>
  <c r="H60" i="208"/>
  <c r="G60" i="208"/>
  <c r="E60" i="208"/>
  <c r="D60" i="208"/>
  <c r="H59" i="208"/>
  <c r="G59" i="208"/>
  <c r="E59" i="208"/>
  <c r="D59" i="208"/>
  <c r="H58" i="208"/>
  <c r="G58" i="208"/>
  <c r="E58" i="208"/>
  <c r="D58" i="208"/>
  <c r="H57" i="208"/>
  <c r="G57" i="208"/>
  <c r="E57" i="208"/>
  <c r="D57" i="208"/>
  <c r="H56" i="208"/>
  <c r="G56" i="208"/>
  <c r="E56" i="208"/>
  <c r="D56" i="208"/>
  <c r="H55" i="208"/>
  <c r="G55" i="208"/>
  <c r="E55" i="208"/>
  <c r="D55" i="208"/>
  <c r="H54" i="208"/>
  <c r="G54" i="208"/>
  <c r="E54" i="208"/>
  <c r="D54" i="208"/>
  <c r="H53" i="208"/>
  <c r="G53" i="208"/>
  <c r="E53" i="208"/>
  <c r="D53" i="208"/>
  <c r="H52" i="208"/>
  <c r="G52" i="208"/>
  <c r="E52" i="208"/>
  <c r="D52" i="208"/>
  <c r="H51" i="208"/>
  <c r="G51" i="208"/>
  <c r="E51" i="208"/>
  <c r="D51" i="208"/>
  <c r="H50" i="208"/>
  <c r="G50" i="208"/>
  <c r="E50" i="208"/>
  <c r="D50" i="208"/>
  <c r="H49" i="208"/>
  <c r="G49" i="208"/>
  <c r="E49" i="208"/>
  <c r="D49" i="208"/>
  <c r="H48" i="208"/>
  <c r="G48" i="208"/>
  <c r="E48" i="208"/>
  <c r="D48" i="208"/>
  <c r="H47" i="208"/>
  <c r="G47" i="208"/>
  <c r="E47" i="208"/>
  <c r="D47" i="208"/>
  <c r="I4" i="208"/>
  <c r="C4" i="208"/>
  <c r="H64" i="207"/>
  <c r="G64" i="207"/>
  <c r="E64" i="207"/>
  <c r="D64" i="207"/>
  <c r="H63" i="207"/>
  <c r="G63" i="207"/>
  <c r="E63" i="207"/>
  <c r="D63" i="207"/>
  <c r="H62" i="207"/>
  <c r="G62" i="207"/>
  <c r="E62" i="207"/>
  <c r="D62" i="207"/>
  <c r="H61" i="207"/>
  <c r="G61" i="207"/>
  <c r="E61" i="207"/>
  <c r="D61" i="207"/>
  <c r="H60" i="207"/>
  <c r="G60" i="207"/>
  <c r="E60" i="207"/>
  <c r="D60" i="207"/>
  <c r="H59" i="207"/>
  <c r="G59" i="207"/>
  <c r="E59" i="207"/>
  <c r="D59" i="207"/>
  <c r="H58" i="207"/>
  <c r="G58" i="207"/>
  <c r="E58" i="207"/>
  <c r="D58" i="207"/>
  <c r="H57" i="207"/>
  <c r="G57" i="207"/>
  <c r="E57" i="207"/>
  <c r="D57" i="207"/>
  <c r="H56" i="207"/>
  <c r="G56" i="207"/>
  <c r="E56" i="207"/>
  <c r="D56" i="207"/>
  <c r="H55" i="207"/>
  <c r="G55" i="207"/>
  <c r="E55" i="207"/>
  <c r="D55" i="207"/>
  <c r="H54" i="207"/>
  <c r="G54" i="207"/>
  <c r="E54" i="207"/>
  <c r="D54" i="207"/>
  <c r="H53" i="207"/>
  <c r="G53" i="207"/>
  <c r="E53" i="207"/>
  <c r="D53" i="207"/>
  <c r="H52" i="207"/>
  <c r="G52" i="207"/>
  <c r="E52" i="207"/>
  <c r="D52" i="207"/>
  <c r="H51" i="207"/>
  <c r="G51" i="207"/>
  <c r="E51" i="207"/>
  <c r="D51" i="207"/>
  <c r="H50" i="207"/>
  <c r="G50" i="207"/>
  <c r="E50" i="207"/>
  <c r="D50" i="207"/>
  <c r="H49" i="207"/>
  <c r="G49" i="207"/>
  <c r="E49" i="207"/>
  <c r="D49" i="207"/>
  <c r="H48" i="207"/>
  <c r="G48" i="207"/>
  <c r="E48" i="207"/>
  <c r="D48" i="207"/>
  <c r="H47" i="207"/>
  <c r="G47" i="207"/>
  <c r="E47" i="207"/>
  <c r="D47" i="207"/>
  <c r="I4" i="207"/>
  <c r="C4" i="207"/>
  <c r="H64" i="206"/>
  <c r="G64" i="206"/>
  <c r="E64" i="206"/>
  <c r="D64" i="206"/>
  <c r="H63" i="206"/>
  <c r="G63" i="206"/>
  <c r="E63" i="206"/>
  <c r="D63" i="206"/>
  <c r="H62" i="206"/>
  <c r="G62" i="206"/>
  <c r="E62" i="206"/>
  <c r="D62" i="206"/>
  <c r="H61" i="206"/>
  <c r="G61" i="206"/>
  <c r="E61" i="206"/>
  <c r="D61" i="206"/>
  <c r="H60" i="206"/>
  <c r="G60" i="206"/>
  <c r="E60" i="206"/>
  <c r="D60" i="206"/>
  <c r="H59" i="206"/>
  <c r="G59" i="206"/>
  <c r="E59" i="206"/>
  <c r="D59" i="206"/>
  <c r="H58" i="206"/>
  <c r="G58" i="206"/>
  <c r="E58" i="206"/>
  <c r="D58" i="206"/>
  <c r="H57" i="206"/>
  <c r="G57" i="206"/>
  <c r="E57" i="206"/>
  <c r="D57" i="206"/>
  <c r="H56" i="206"/>
  <c r="G56" i="206"/>
  <c r="E56" i="206"/>
  <c r="D56" i="206"/>
  <c r="H55" i="206"/>
  <c r="G55" i="206"/>
  <c r="E55" i="206"/>
  <c r="D55" i="206"/>
  <c r="H54" i="206"/>
  <c r="G54" i="206"/>
  <c r="E54" i="206"/>
  <c r="D54" i="206"/>
  <c r="H53" i="206"/>
  <c r="G53" i="206"/>
  <c r="E53" i="206"/>
  <c r="D53" i="206"/>
  <c r="H52" i="206"/>
  <c r="G52" i="206"/>
  <c r="E52" i="206"/>
  <c r="D52" i="206"/>
  <c r="H51" i="206"/>
  <c r="G51" i="206"/>
  <c r="E51" i="206"/>
  <c r="D51" i="206"/>
  <c r="H50" i="206"/>
  <c r="G50" i="206"/>
  <c r="E50" i="206"/>
  <c r="D50" i="206"/>
  <c r="H49" i="206"/>
  <c r="G49" i="206"/>
  <c r="E49" i="206"/>
  <c r="D49" i="206"/>
  <c r="H48" i="206"/>
  <c r="G48" i="206"/>
  <c r="E48" i="206"/>
  <c r="D48" i="206"/>
  <c r="H47" i="206"/>
  <c r="G47" i="206"/>
  <c r="E47" i="206"/>
  <c r="D47" i="206"/>
  <c r="I4" i="206"/>
  <c r="C4" i="206"/>
  <c r="H64" i="8"/>
  <c r="G64" i="8"/>
  <c r="E64" i="8"/>
  <c r="D64" i="8"/>
  <c r="H63" i="8"/>
  <c r="G63" i="8"/>
  <c r="E63" i="8"/>
  <c r="D63" i="8"/>
  <c r="H62" i="8"/>
  <c r="G62" i="8"/>
  <c r="E62" i="8"/>
  <c r="D62" i="8"/>
  <c r="H61" i="8"/>
  <c r="G61" i="8"/>
  <c r="E61" i="8"/>
  <c r="D61" i="8"/>
  <c r="H60" i="8"/>
  <c r="G60" i="8"/>
  <c r="E60" i="8"/>
  <c r="D60" i="8"/>
  <c r="H59" i="8"/>
  <c r="G59" i="8"/>
  <c r="E59" i="8"/>
  <c r="D59" i="8"/>
  <c r="H58" i="8"/>
  <c r="G58" i="8"/>
  <c r="E58" i="8"/>
  <c r="D58" i="8"/>
  <c r="H57" i="8"/>
  <c r="G57" i="8"/>
  <c r="E57" i="8"/>
  <c r="D57" i="8"/>
  <c r="H56" i="8"/>
  <c r="G56" i="8"/>
  <c r="E56" i="8"/>
  <c r="D56" i="8"/>
  <c r="H55" i="8"/>
  <c r="G55" i="8"/>
  <c r="E55" i="8"/>
  <c r="D55" i="8"/>
  <c r="H54" i="8"/>
  <c r="G54" i="8"/>
  <c r="E54" i="8"/>
  <c r="D54" i="8"/>
  <c r="H53" i="8"/>
  <c r="G53" i="8"/>
  <c r="E53" i="8"/>
  <c r="D53" i="8"/>
  <c r="H52" i="8"/>
  <c r="G52" i="8"/>
  <c r="E52" i="8"/>
  <c r="D52" i="8"/>
  <c r="H51" i="8"/>
  <c r="G51" i="8"/>
  <c r="E51" i="8"/>
  <c r="D51" i="8"/>
  <c r="H50" i="8"/>
  <c r="G50" i="8"/>
  <c r="E50" i="8"/>
  <c r="D50" i="8"/>
  <c r="H49" i="8"/>
  <c r="G49" i="8"/>
  <c r="E49" i="8"/>
  <c r="D49" i="8"/>
  <c r="H48" i="8"/>
  <c r="G48" i="8"/>
  <c r="E48" i="8"/>
  <c r="D48" i="8"/>
  <c r="H47" i="8"/>
  <c r="G47" i="8"/>
  <c r="E47" i="8"/>
  <c r="D47" i="8"/>
  <c r="I4" i="8"/>
  <c r="C4" i="8"/>
  <c r="K66" i="7"/>
  <c r="K65" i="7"/>
  <c r="K64" i="7"/>
  <c r="E64" i="7"/>
  <c r="K63" i="7"/>
  <c r="E63" i="7"/>
  <c r="E62" i="7"/>
  <c r="K61" i="7"/>
  <c r="E61" i="7"/>
  <c r="K60" i="7"/>
  <c r="K59" i="7"/>
  <c r="E59" i="7"/>
  <c r="K58" i="7"/>
  <c r="E58" i="7"/>
  <c r="K57" i="7"/>
  <c r="E57" i="7"/>
  <c r="K56" i="7"/>
  <c r="E56" i="7"/>
  <c r="H39" i="7"/>
  <c r="E39" i="7"/>
  <c r="H38" i="7"/>
  <c r="E38" i="7"/>
  <c r="H37" i="7"/>
  <c r="E37" i="7"/>
  <c r="H36" i="7"/>
  <c r="E36" i="7"/>
  <c r="H35" i="7"/>
  <c r="E35" i="7"/>
  <c r="H34" i="7"/>
  <c r="E34" i="7"/>
  <c r="H33" i="7"/>
  <c r="E33" i="7"/>
  <c r="H32" i="7"/>
  <c r="N4" i="7"/>
  <c r="D4" i="7"/>
  <c r="F4" i="60"/>
  <c r="C4" i="60"/>
  <c r="G53" i="5"/>
  <c r="D53" i="5"/>
  <c r="L47" i="5"/>
  <c r="K47" i="5"/>
  <c r="J47" i="5"/>
  <c r="I47" i="5"/>
  <c r="H47" i="5"/>
  <c r="G47" i="5"/>
  <c r="F47" i="5"/>
  <c r="E47" i="5"/>
  <c r="D47" i="5"/>
  <c r="L45" i="5"/>
  <c r="K45" i="5"/>
  <c r="J45" i="5"/>
  <c r="I45" i="5"/>
  <c r="H45" i="5"/>
  <c r="G45" i="5"/>
  <c r="F45" i="5"/>
  <c r="E45" i="5"/>
  <c r="D45" i="5"/>
  <c r="D43" i="5"/>
  <c r="L36" i="5"/>
  <c r="K36" i="5"/>
  <c r="J36" i="5"/>
  <c r="I36" i="5"/>
  <c r="H36" i="5"/>
  <c r="G36" i="5"/>
  <c r="F36" i="5"/>
  <c r="E36" i="5"/>
  <c r="D36" i="5"/>
  <c r="L35" i="5"/>
  <c r="K35" i="5"/>
  <c r="J35" i="5"/>
  <c r="I35" i="5"/>
  <c r="H35" i="5"/>
  <c r="G35" i="5"/>
  <c r="F35" i="5"/>
  <c r="E35" i="5"/>
  <c r="D35" i="5"/>
  <c r="K33" i="5"/>
  <c r="J33" i="5"/>
  <c r="D31" i="5"/>
  <c r="D30" i="5"/>
  <c r="L27" i="5"/>
  <c r="C27" i="5"/>
  <c r="D18" i="5"/>
  <c r="E1285" i="28"/>
  <c r="E1284" i="28"/>
  <c r="E1283" i="28"/>
  <c r="E1282" i="28"/>
  <c r="E1281" i="28"/>
  <c r="E1280" i="28"/>
  <c r="E1279" i="28"/>
  <c r="E1278" i="28"/>
  <c r="E1277" i="28"/>
  <c r="E1276" i="28"/>
  <c r="E1275" i="28"/>
  <c r="E1274" i="28"/>
  <c r="E1273" i="28"/>
  <c r="E1272" i="28"/>
  <c r="E1271" i="28"/>
  <c r="E1270" i="28"/>
  <c r="E1269" i="28"/>
  <c r="E1268" i="28"/>
  <c r="E1267" i="28"/>
  <c r="E1266" i="28"/>
  <c r="E1265" i="28"/>
  <c r="E1264" i="28"/>
  <c r="E1263" i="28"/>
  <c r="E1262" i="28"/>
  <c r="E1261" i="28"/>
  <c r="E1260" i="28"/>
  <c r="E1259" i="28"/>
  <c r="E1258" i="28"/>
  <c r="E1257" i="28"/>
  <c r="E1256" i="28"/>
  <c r="E1255" i="28"/>
  <c r="E1254" i="28"/>
  <c r="E1253" i="28"/>
  <c r="E1252" i="28"/>
  <c r="E1251" i="28"/>
  <c r="E1250" i="28"/>
  <c r="E1249" i="28"/>
  <c r="E1248" i="28"/>
  <c r="E1247" i="28"/>
  <c r="E1246" i="28"/>
  <c r="E1245" i="28"/>
  <c r="E1244" i="28"/>
  <c r="E1243" i="28"/>
  <c r="E1242" i="28"/>
  <c r="E1241" i="28"/>
  <c r="E1240" i="28"/>
  <c r="E1239" i="28"/>
  <c r="E1238" i="28"/>
  <c r="E1237" i="28"/>
  <c r="E1236" i="28"/>
  <c r="E1235" i="28"/>
  <c r="E1234" i="28"/>
  <c r="E1233" i="28"/>
  <c r="E1232" i="28"/>
  <c r="E1231" i="28"/>
  <c r="E1230" i="28"/>
  <c r="E1229" i="28"/>
  <c r="E1228" i="28"/>
  <c r="E1227" i="28"/>
  <c r="E1226" i="28"/>
  <c r="E1225" i="28"/>
  <c r="E1224" i="28"/>
  <c r="E1223" i="28"/>
  <c r="E1222" i="28"/>
  <c r="E1221" i="28"/>
  <c r="E1220" i="28"/>
  <c r="E1219" i="28"/>
  <c r="E1218" i="28"/>
  <c r="E1217" i="28"/>
  <c r="E1216" i="28"/>
  <c r="E1215" i="28"/>
  <c r="E1214" i="28"/>
  <c r="E1213" i="28"/>
  <c r="E1212" i="28"/>
  <c r="E1211" i="28"/>
  <c r="E1210" i="28"/>
  <c r="E1209" i="28"/>
  <c r="E1208" i="28"/>
  <c r="E1207" i="28"/>
  <c r="E1206" i="28"/>
  <c r="E1205" i="28"/>
  <c r="E1204" i="28"/>
  <c r="E1203" i="28"/>
  <c r="E1202" i="28"/>
  <c r="E1201" i="28"/>
  <c r="E1200" i="28"/>
  <c r="E1199" i="28"/>
  <c r="E1198" i="28"/>
  <c r="E1197" i="28"/>
  <c r="E1196" i="28"/>
  <c r="E1195" i="28"/>
  <c r="E1194" i="28"/>
  <c r="E1193" i="28"/>
  <c r="E1192" i="28"/>
  <c r="E1191" i="28"/>
  <c r="E1190" i="28"/>
  <c r="E1189" i="28"/>
  <c r="E1188" i="28"/>
  <c r="E1187" i="28"/>
  <c r="E1186" i="28"/>
  <c r="E1185" i="28"/>
  <c r="E1184" i="28"/>
  <c r="E1183" i="28"/>
  <c r="E1182" i="28"/>
  <c r="E1181" i="28"/>
  <c r="E1180" i="28"/>
  <c r="E1179" i="28"/>
  <c r="E1178" i="28"/>
  <c r="E1177" i="28"/>
  <c r="E1176" i="28"/>
  <c r="E1175" i="28"/>
  <c r="E1174" i="28"/>
  <c r="E1173" i="28"/>
  <c r="E1172" i="28"/>
  <c r="E1171" i="28"/>
  <c r="E1170" i="28"/>
  <c r="E1169" i="28"/>
  <c r="E1168" i="28"/>
  <c r="E1167" i="28"/>
  <c r="E1166" i="28"/>
  <c r="E1165" i="28"/>
  <c r="E1164" i="28"/>
  <c r="E1163" i="28"/>
  <c r="E1162" i="28"/>
  <c r="E1161" i="28"/>
  <c r="E1160" i="28"/>
  <c r="E1159" i="28"/>
  <c r="E1158" i="28"/>
  <c r="E1157" i="28"/>
  <c r="E1156" i="28"/>
  <c r="E1155" i="28"/>
  <c r="E1154" i="28"/>
  <c r="E1153" i="28"/>
  <c r="E1152" i="28"/>
  <c r="E1151" i="28"/>
  <c r="E1150" i="28"/>
  <c r="E1149" i="28"/>
  <c r="E1148" i="28"/>
  <c r="E1147" i="28"/>
  <c r="E1146" i="28"/>
  <c r="E1145" i="28"/>
  <c r="E1144" i="28"/>
  <c r="E1143" i="28"/>
  <c r="E1142" i="28"/>
  <c r="E1141" i="28"/>
  <c r="E1140" i="28"/>
  <c r="E1139" i="28"/>
  <c r="E1138" i="28"/>
  <c r="E1137" i="28"/>
  <c r="E1136" i="28"/>
  <c r="E1135" i="28"/>
  <c r="E1134" i="28"/>
  <c r="E1133" i="28"/>
  <c r="E1132" i="28"/>
  <c r="E1131" i="28"/>
  <c r="E1130" i="28"/>
  <c r="E1129" i="28"/>
  <c r="E1128" i="28"/>
  <c r="E1127" i="28"/>
  <c r="E1126" i="28"/>
  <c r="E1125" i="28"/>
  <c r="E1124" i="28"/>
  <c r="E1123" i="28"/>
  <c r="E1122" i="28"/>
  <c r="E1121" i="28"/>
  <c r="E1120" i="28"/>
  <c r="E1119" i="28"/>
  <c r="E1118" i="28"/>
  <c r="E1117" i="28"/>
  <c r="E1116" i="28"/>
  <c r="E1115" i="28"/>
  <c r="E1114" i="28"/>
  <c r="E1113" i="28"/>
  <c r="E1112" i="28"/>
  <c r="E1111" i="28"/>
  <c r="E1110" i="28"/>
  <c r="E1109" i="28"/>
  <c r="E1108" i="28"/>
  <c r="E1107" i="28"/>
  <c r="E1106" i="28"/>
  <c r="E1105" i="28"/>
  <c r="E1104" i="28"/>
  <c r="E1103" i="28"/>
  <c r="E1102" i="28"/>
  <c r="E1101" i="28"/>
  <c r="E1100" i="28"/>
  <c r="E1099" i="28"/>
  <c r="E1098" i="28"/>
  <c r="E1097" i="28"/>
  <c r="E1096" i="28"/>
  <c r="E1095" i="28"/>
  <c r="E1094" i="28"/>
  <c r="E1093" i="28"/>
  <c r="E1092" i="28"/>
  <c r="E1091" i="28"/>
  <c r="E1090" i="28"/>
  <c r="E1089" i="28"/>
  <c r="E1088" i="28"/>
  <c r="E1087" i="28"/>
  <c r="E1086" i="28"/>
  <c r="E1085" i="28"/>
  <c r="E1084" i="28"/>
  <c r="E1083" i="28"/>
  <c r="E1082" i="28"/>
  <c r="E1081" i="28"/>
  <c r="E1080" i="28"/>
  <c r="E1079" i="28"/>
  <c r="E1078" i="28"/>
  <c r="E1077" i="28"/>
  <c r="E1076" i="28"/>
  <c r="E1075" i="28"/>
  <c r="E1074" i="28"/>
  <c r="E1073" i="28"/>
  <c r="E1072" i="28"/>
  <c r="E1071" i="28"/>
  <c r="E1070" i="28"/>
  <c r="E1069" i="28"/>
  <c r="E1068" i="28"/>
  <c r="E1067" i="28"/>
  <c r="E1066" i="28"/>
  <c r="E1065" i="28"/>
  <c r="E1064" i="28"/>
  <c r="E1063" i="28"/>
  <c r="E1062" i="28"/>
  <c r="E1061" i="28"/>
  <c r="E1060" i="28"/>
  <c r="E1059" i="28"/>
  <c r="E1058" i="28"/>
  <c r="E1057" i="28"/>
  <c r="E1056" i="28"/>
  <c r="E1055" i="28"/>
  <c r="E1054" i="28"/>
  <c r="E1053" i="28"/>
  <c r="E1052" i="28"/>
  <c r="E1051" i="28"/>
  <c r="E1050" i="28"/>
  <c r="E1049" i="28"/>
  <c r="E1048" i="28"/>
  <c r="E1047" i="28"/>
  <c r="E1046" i="28"/>
  <c r="E1045" i="28"/>
  <c r="E1044" i="28"/>
  <c r="E1043" i="28"/>
  <c r="E1042" i="28"/>
  <c r="E1041" i="28"/>
  <c r="E1040" i="28"/>
  <c r="E1039" i="28"/>
  <c r="E1038" i="28"/>
  <c r="E1037" i="28"/>
  <c r="E1036" i="28"/>
  <c r="E1035" i="28"/>
  <c r="E1034" i="28"/>
  <c r="E1033" i="28"/>
  <c r="E1032" i="28"/>
  <c r="E1031" i="28"/>
  <c r="E1030" i="28"/>
  <c r="E1029" i="28"/>
  <c r="E1028" i="28"/>
  <c r="E1027" i="28"/>
  <c r="E1026" i="28"/>
  <c r="E1025" i="28"/>
  <c r="E1024" i="28"/>
  <c r="E1023" i="28"/>
  <c r="E1022" i="28"/>
  <c r="E1021" i="28"/>
  <c r="E1020" i="28"/>
  <c r="E1019" i="28"/>
  <c r="E1018" i="28"/>
  <c r="E1017" i="28"/>
  <c r="E1016" i="28"/>
  <c r="E1015" i="28"/>
  <c r="E1014" i="28"/>
  <c r="E1013" i="28"/>
  <c r="E1012" i="28"/>
  <c r="E1011" i="28"/>
  <c r="E1010" i="28"/>
  <c r="E1009" i="28"/>
  <c r="E1008" i="28"/>
  <c r="E1007" i="28"/>
  <c r="E1006" i="28"/>
  <c r="E1005" i="28"/>
  <c r="E1004" i="28"/>
  <c r="E1003" i="28"/>
  <c r="E1002" i="28"/>
  <c r="E1001" i="28"/>
  <c r="E1000" i="28"/>
  <c r="E999" i="28"/>
  <c r="E998" i="28"/>
  <c r="E997" i="28"/>
  <c r="E996" i="28"/>
  <c r="E995" i="28"/>
  <c r="E994" i="28"/>
  <c r="E993" i="28"/>
  <c r="E992" i="28"/>
  <c r="E991" i="28"/>
  <c r="E990" i="28"/>
  <c r="E989" i="28"/>
  <c r="E988" i="28"/>
  <c r="E987" i="28"/>
  <c r="E986" i="28"/>
  <c r="E985" i="28"/>
  <c r="E984" i="28"/>
  <c r="E983" i="28"/>
  <c r="E982" i="28"/>
  <c r="E981" i="28"/>
  <c r="E980" i="28"/>
  <c r="E979" i="28"/>
  <c r="E978" i="28"/>
  <c r="E977" i="28"/>
  <c r="E976" i="28"/>
  <c r="E975" i="28"/>
  <c r="E974" i="28"/>
  <c r="E973" i="28"/>
  <c r="E972" i="28"/>
  <c r="E971" i="28"/>
  <c r="E970" i="28"/>
  <c r="E969" i="28"/>
  <c r="E968" i="28"/>
  <c r="E967" i="28"/>
  <c r="E966" i="28"/>
  <c r="E965" i="28"/>
  <c r="E964" i="28"/>
  <c r="E963" i="28"/>
  <c r="E962" i="28"/>
  <c r="E961" i="28"/>
  <c r="E960" i="28"/>
  <c r="E959" i="28"/>
  <c r="E958" i="28"/>
  <c r="E957" i="28"/>
  <c r="E956" i="28"/>
  <c r="E955" i="28"/>
  <c r="E954" i="28"/>
  <c r="E953" i="28"/>
  <c r="E952" i="28"/>
  <c r="E951" i="28"/>
  <c r="E950" i="28"/>
  <c r="E949" i="28"/>
  <c r="E948" i="28"/>
  <c r="E947" i="28"/>
  <c r="E946" i="28"/>
  <c r="E945" i="28"/>
  <c r="E944" i="28"/>
  <c r="E943" i="28"/>
  <c r="E942" i="28"/>
  <c r="E941" i="28"/>
  <c r="E940" i="28"/>
  <c r="E939" i="28"/>
  <c r="E938" i="28"/>
  <c r="E937" i="28"/>
  <c r="E936" i="28"/>
  <c r="E935" i="28"/>
  <c r="E934" i="28"/>
  <c r="E933" i="28"/>
  <c r="E932" i="28"/>
  <c r="E931" i="28"/>
  <c r="E930" i="28"/>
  <c r="E929" i="28"/>
  <c r="E928" i="28"/>
  <c r="E927" i="28"/>
  <c r="E926" i="28"/>
  <c r="E925" i="28"/>
  <c r="E924" i="28"/>
  <c r="E923" i="28"/>
  <c r="E922" i="28"/>
  <c r="E921" i="28"/>
  <c r="E920" i="28"/>
  <c r="E919" i="28"/>
  <c r="E918" i="28"/>
  <c r="E917" i="28"/>
  <c r="E916" i="28"/>
  <c r="E915" i="28"/>
  <c r="E914" i="28"/>
  <c r="E913" i="28"/>
  <c r="E912" i="28"/>
  <c r="E911" i="28"/>
  <c r="E910" i="28"/>
  <c r="E909" i="28"/>
  <c r="E908" i="28"/>
  <c r="E907" i="28"/>
  <c r="E906" i="28"/>
  <c r="E905" i="28"/>
  <c r="E904" i="28"/>
  <c r="E903" i="28"/>
  <c r="E902" i="28"/>
  <c r="E901" i="28"/>
  <c r="E900" i="28"/>
  <c r="E899" i="28"/>
  <c r="E898" i="28"/>
  <c r="E897" i="28"/>
  <c r="E896" i="28"/>
  <c r="E895" i="28"/>
  <c r="E894" i="28"/>
  <c r="E893" i="28"/>
  <c r="E892" i="28"/>
  <c r="E891" i="28"/>
  <c r="E890" i="28"/>
  <c r="E889" i="28"/>
  <c r="E888" i="28"/>
  <c r="E887" i="28"/>
  <c r="E886" i="28"/>
  <c r="E885" i="28"/>
  <c r="E884" i="28"/>
  <c r="E883" i="28"/>
  <c r="E882" i="28"/>
  <c r="E881" i="28"/>
  <c r="E880" i="28"/>
  <c r="E879" i="28"/>
  <c r="E878" i="28"/>
  <c r="E877" i="28"/>
  <c r="E876" i="28"/>
  <c r="E875" i="28"/>
  <c r="E874" i="28"/>
  <c r="E873" i="28"/>
  <c r="E872" i="28"/>
  <c r="E871" i="28"/>
  <c r="E870" i="28"/>
  <c r="E869" i="28"/>
  <c r="E868" i="28"/>
  <c r="E867" i="28"/>
  <c r="E866" i="28"/>
  <c r="E865" i="28"/>
  <c r="E864" i="28"/>
  <c r="E863" i="28"/>
  <c r="E862" i="28"/>
  <c r="E861" i="28"/>
  <c r="E860" i="28"/>
  <c r="E859" i="28"/>
  <c r="E858" i="28"/>
  <c r="E857" i="28"/>
  <c r="E856" i="28"/>
  <c r="E855" i="28"/>
  <c r="E854" i="28"/>
  <c r="E853" i="28"/>
  <c r="E852" i="28"/>
  <c r="E851" i="28"/>
  <c r="E850" i="28"/>
  <c r="E849" i="28"/>
  <c r="E848" i="28"/>
  <c r="E847" i="28"/>
  <c r="E846" i="28"/>
  <c r="E845" i="28"/>
  <c r="E844" i="28"/>
  <c r="E843" i="28"/>
  <c r="E842" i="28"/>
  <c r="E841" i="28"/>
  <c r="E840" i="28"/>
  <c r="E839" i="28"/>
  <c r="E838" i="28"/>
  <c r="E837" i="28"/>
  <c r="E836" i="28"/>
  <c r="E835" i="28"/>
  <c r="E834" i="28"/>
  <c r="E833" i="28"/>
  <c r="E832" i="28"/>
  <c r="E831" i="28"/>
  <c r="E830" i="28"/>
  <c r="E829" i="28"/>
  <c r="E828" i="28"/>
  <c r="E827" i="28"/>
  <c r="E826" i="28"/>
  <c r="E825" i="28"/>
  <c r="E824" i="28"/>
  <c r="E823" i="28"/>
  <c r="E822" i="28"/>
  <c r="E821" i="28"/>
  <c r="E820" i="28"/>
  <c r="E819" i="28"/>
  <c r="E818" i="28"/>
  <c r="E817" i="28"/>
  <c r="E816" i="28"/>
  <c r="E815" i="28"/>
  <c r="E814" i="28"/>
  <c r="E813" i="28"/>
  <c r="E812" i="28"/>
  <c r="E811" i="28"/>
  <c r="E810" i="28"/>
  <c r="E809" i="28"/>
  <c r="E808" i="28"/>
  <c r="E807" i="28"/>
  <c r="E806" i="28"/>
  <c r="E805" i="28"/>
  <c r="E804" i="28"/>
  <c r="E803" i="28"/>
  <c r="E802" i="28"/>
  <c r="E801" i="28"/>
  <c r="E800" i="28"/>
  <c r="E799" i="28"/>
  <c r="E798" i="28"/>
  <c r="E797" i="28"/>
  <c r="E796" i="28"/>
  <c r="E795" i="28"/>
  <c r="E794" i="28"/>
  <c r="E793" i="28"/>
  <c r="E792" i="28"/>
  <c r="E791" i="28"/>
  <c r="E790" i="28"/>
  <c r="E789" i="28"/>
  <c r="E788" i="28"/>
  <c r="E787" i="28"/>
  <c r="E786" i="28"/>
  <c r="E785" i="28"/>
  <c r="E784" i="28"/>
  <c r="E783" i="28"/>
  <c r="E782" i="28"/>
  <c r="E781" i="28"/>
  <c r="E780" i="28"/>
  <c r="E779" i="28"/>
  <c r="E778" i="28"/>
  <c r="E777" i="28"/>
  <c r="E776" i="28"/>
  <c r="E775" i="28"/>
  <c r="E774" i="28"/>
  <c r="E773" i="28"/>
  <c r="E772" i="28"/>
  <c r="E771" i="28"/>
  <c r="E770" i="28"/>
  <c r="E769" i="28"/>
  <c r="E768" i="28"/>
  <c r="E767" i="28"/>
  <c r="E766" i="28"/>
  <c r="E765" i="28"/>
  <c r="E764" i="28"/>
  <c r="E763" i="28"/>
  <c r="E762" i="28"/>
  <c r="E761" i="28"/>
  <c r="E760" i="28"/>
  <c r="E759" i="28"/>
  <c r="E758" i="28"/>
  <c r="E757" i="28"/>
  <c r="E756" i="28"/>
  <c r="E755" i="28"/>
  <c r="E754" i="28"/>
  <c r="E753" i="28"/>
  <c r="E752" i="28"/>
  <c r="E751" i="28"/>
  <c r="E750" i="28"/>
  <c r="E749" i="28"/>
  <c r="E748" i="28"/>
  <c r="E747" i="28"/>
  <c r="E746" i="28"/>
  <c r="E745" i="28"/>
  <c r="E744" i="28"/>
  <c r="E743" i="28"/>
  <c r="E742" i="28"/>
  <c r="E741" i="28"/>
  <c r="E740" i="28"/>
  <c r="E739" i="28"/>
  <c r="E738" i="28"/>
  <c r="E737" i="28"/>
  <c r="E736" i="28"/>
  <c r="E735" i="28"/>
  <c r="E734" i="28"/>
  <c r="E733" i="28"/>
  <c r="E732" i="28"/>
  <c r="E731" i="28"/>
  <c r="E730" i="28"/>
  <c r="E729" i="28"/>
  <c r="E728" i="28"/>
  <c r="E727" i="28"/>
  <c r="E726" i="28"/>
  <c r="E725" i="28"/>
  <c r="E724" i="28"/>
  <c r="E723" i="28"/>
  <c r="E722" i="28"/>
  <c r="E721" i="28"/>
  <c r="E720" i="28"/>
  <c r="E719" i="28"/>
  <c r="E718" i="28"/>
  <c r="E717" i="28"/>
  <c r="E716" i="28"/>
  <c r="E715" i="28"/>
  <c r="E714" i="28"/>
  <c r="E713" i="28"/>
  <c r="E712" i="28"/>
  <c r="E711" i="28"/>
  <c r="E710" i="28"/>
  <c r="E709" i="28"/>
  <c r="E708" i="28"/>
  <c r="E707" i="28"/>
  <c r="E706" i="28"/>
  <c r="E705" i="28"/>
  <c r="E704" i="28"/>
  <c r="E703" i="28"/>
  <c r="E702" i="28"/>
  <c r="E701" i="28"/>
  <c r="E700" i="28"/>
  <c r="E699" i="28"/>
  <c r="E698" i="28"/>
  <c r="E697" i="28"/>
  <c r="E696" i="28"/>
  <c r="E695" i="28"/>
  <c r="E694" i="28"/>
  <c r="E693" i="28"/>
  <c r="E692" i="28"/>
  <c r="E691" i="28"/>
  <c r="E690" i="28"/>
  <c r="E689" i="28"/>
  <c r="E688" i="28"/>
  <c r="E687" i="28"/>
  <c r="E686" i="28"/>
  <c r="E685" i="28"/>
  <c r="E684" i="28"/>
  <c r="E683" i="28"/>
  <c r="E682" i="28"/>
  <c r="E681" i="28"/>
  <c r="E680" i="28"/>
  <c r="E679" i="28"/>
  <c r="E678" i="28"/>
  <c r="E677" i="28"/>
  <c r="E676" i="28"/>
  <c r="E675" i="28"/>
  <c r="E674" i="28"/>
  <c r="E673" i="28"/>
  <c r="E672" i="28"/>
  <c r="E671" i="28"/>
  <c r="E670" i="28"/>
  <c r="E669" i="28"/>
  <c r="E668" i="28"/>
  <c r="E667" i="28"/>
  <c r="E666" i="28"/>
  <c r="E665" i="28"/>
  <c r="E664" i="28"/>
  <c r="E663" i="28"/>
  <c r="E662" i="28"/>
  <c r="E661" i="28"/>
  <c r="E660" i="28"/>
  <c r="E659" i="28"/>
  <c r="E658" i="28"/>
  <c r="E657" i="28"/>
  <c r="E656" i="28"/>
  <c r="E655" i="28"/>
  <c r="E654" i="28"/>
  <c r="E653" i="28"/>
  <c r="E652" i="28"/>
  <c r="E651" i="28"/>
  <c r="E650" i="28"/>
  <c r="E649" i="28"/>
  <c r="E648" i="28"/>
  <c r="E647" i="28"/>
  <c r="E646" i="28"/>
  <c r="E645" i="28"/>
  <c r="E644" i="28"/>
  <c r="E643" i="28"/>
  <c r="E642" i="28"/>
  <c r="E641" i="28"/>
  <c r="E640" i="28"/>
  <c r="E639" i="28"/>
  <c r="E638" i="28"/>
  <c r="E637" i="28"/>
  <c r="E636" i="28"/>
  <c r="E635" i="28"/>
  <c r="E634" i="28"/>
  <c r="E633" i="28"/>
  <c r="E632" i="28"/>
  <c r="E631" i="28"/>
  <c r="E630" i="28"/>
  <c r="E629" i="28"/>
  <c r="E628" i="28"/>
  <c r="E627" i="28"/>
  <c r="E626" i="28"/>
  <c r="E625" i="28"/>
  <c r="E624" i="28"/>
  <c r="E623" i="28"/>
  <c r="E622" i="28"/>
  <c r="E621" i="28"/>
  <c r="E620" i="28"/>
  <c r="E619" i="28"/>
  <c r="E618" i="28"/>
  <c r="E617" i="28"/>
  <c r="E616" i="28"/>
  <c r="E615" i="28"/>
  <c r="E614" i="28"/>
  <c r="E613" i="28"/>
  <c r="E612" i="28"/>
  <c r="E611" i="28"/>
  <c r="E610" i="28"/>
  <c r="E609" i="28"/>
  <c r="E608" i="28"/>
  <c r="E607" i="28"/>
  <c r="E606" i="28"/>
  <c r="E605" i="28"/>
  <c r="E604" i="28"/>
  <c r="E603" i="28"/>
  <c r="E602" i="28"/>
  <c r="E601" i="28"/>
  <c r="E600" i="28"/>
  <c r="E599" i="28"/>
  <c r="E598" i="28"/>
  <c r="E597" i="28"/>
  <c r="E596" i="28"/>
  <c r="E595" i="28"/>
  <c r="E594" i="28"/>
  <c r="E593" i="28"/>
  <c r="E592" i="28"/>
  <c r="E591" i="28"/>
  <c r="E590" i="28"/>
  <c r="E589" i="28"/>
  <c r="E588" i="28"/>
  <c r="E587" i="28"/>
  <c r="E586" i="28"/>
  <c r="E585" i="28"/>
  <c r="E584" i="28"/>
  <c r="E583" i="28"/>
  <c r="E582" i="28"/>
  <c r="E581" i="28"/>
  <c r="E580" i="28"/>
  <c r="E579" i="28"/>
  <c r="E578" i="28"/>
  <c r="E577" i="28"/>
  <c r="E576" i="28"/>
  <c r="E575" i="28"/>
  <c r="E574" i="28"/>
  <c r="E573" i="28"/>
  <c r="E572" i="28"/>
  <c r="E571" i="28"/>
  <c r="E570" i="28"/>
  <c r="E569" i="28"/>
  <c r="E568" i="28"/>
  <c r="E567" i="28"/>
  <c r="E566" i="28"/>
  <c r="E565" i="28"/>
  <c r="E564" i="28"/>
  <c r="E563" i="28"/>
  <c r="E562" i="28"/>
  <c r="E561" i="28"/>
  <c r="E560" i="28"/>
  <c r="E559" i="28"/>
  <c r="E558" i="28"/>
  <c r="E557" i="28"/>
  <c r="E556" i="28"/>
  <c r="E555" i="28"/>
  <c r="E554" i="28"/>
  <c r="E553" i="28"/>
  <c r="E552" i="28"/>
  <c r="E551" i="28"/>
  <c r="E550" i="28"/>
  <c r="E549" i="28"/>
  <c r="E548" i="28"/>
  <c r="E547" i="28"/>
  <c r="E546" i="28"/>
  <c r="E545" i="28"/>
  <c r="E544" i="28"/>
  <c r="E543" i="28"/>
  <c r="E542" i="28"/>
  <c r="E541" i="28"/>
  <c r="E540" i="28"/>
  <c r="E539" i="28"/>
  <c r="E538" i="28"/>
  <c r="E537" i="28"/>
  <c r="E536" i="28"/>
  <c r="E535" i="28"/>
  <c r="E534" i="28"/>
  <c r="E533" i="28"/>
  <c r="E532" i="28"/>
  <c r="E531" i="28"/>
  <c r="E530" i="28"/>
  <c r="E529" i="28"/>
  <c r="E528" i="28"/>
  <c r="E527" i="28"/>
  <c r="E526" i="28"/>
  <c r="E525" i="28"/>
  <c r="E524" i="28"/>
  <c r="E523" i="28"/>
  <c r="E522" i="28"/>
  <c r="E521" i="28"/>
  <c r="E520" i="28"/>
  <c r="E519" i="28"/>
  <c r="E518" i="28"/>
  <c r="E517" i="28"/>
  <c r="E516" i="28"/>
  <c r="E515" i="28"/>
  <c r="E514" i="28"/>
  <c r="E513" i="28"/>
  <c r="E512" i="28"/>
  <c r="E511" i="28"/>
  <c r="E510" i="28"/>
  <c r="E509" i="28"/>
  <c r="E508" i="28"/>
  <c r="E507" i="28"/>
  <c r="E506" i="28"/>
  <c r="E505" i="28"/>
  <c r="E504" i="28"/>
  <c r="E503" i="28"/>
  <c r="E502" i="28"/>
  <c r="E501" i="28"/>
  <c r="E500" i="28"/>
  <c r="E499" i="28"/>
  <c r="E498" i="28"/>
  <c r="E497" i="28"/>
  <c r="E496" i="28"/>
  <c r="E495" i="28"/>
  <c r="E494" i="28"/>
  <c r="E493" i="28"/>
  <c r="E492" i="28"/>
  <c r="E491" i="28"/>
  <c r="E490" i="28"/>
  <c r="E489" i="28"/>
  <c r="E488" i="28"/>
  <c r="E487" i="28"/>
  <c r="E486" i="28"/>
  <c r="E485" i="28"/>
  <c r="E484" i="28"/>
  <c r="E483" i="28"/>
  <c r="E482" i="28"/>
  <c r="E481" i="28"/>
  <c r="E480" i="28"/>
  <c r="E479" i="28"/>
  <c r="E478" i="28"/>
  <c r="E477" i="28"/>
  <c r="E476" i="28"/>
  <c r="E475" i="28"/>
  <c r="E474" i="28"/>
  <c r="E473" i="28"/>
  <c r="E472" i="28"/>
  <c r="E471" i="28"/>
  <c r="E470" i="28"/>
  <c r="E469" i="28"/>
  <c r="E468" i="28"/>
  <c r="E467" i="28"/>
  <c r="E466" i="28"/>
  <c r="E465" i="28"/>
  <c r="E464" i="28"/>
  <c r="E463" i="28"/>
  <c r="E462" i="28"/>
  <c r="E461" i="28"/>
  <c r="E460" i="28"/>
  <c r="E459" i="28"/>
  <c r="E458" i="28"/>
  <c r="E457" i="28"/>
  <c r="E456" i="28"/>
  <c r="E455" i="28"/>
  <c r="E454" i="28"/>
  <c r="E453" i="28"/>
  <c r="E452" i="28"/>
  <c r="E451" i="28"/>
  <c r="E450" i="28"/>
  <c r="E449" i="28"/>
  <c r="E448" i="28"/>
  <c r="E447" i="28"/>
  <c r="E446" i="28"/>
  <c r="E445" i="28"/>
  <c r="E444" i="28"/>
  <c r="E443" i="28"/>
  <c r="E442" i="28"/>
  <c r="E441" i="28"/>
  <c r="E440" i="28"/>
  <c r="E439" i="28"/>
  <c r="E438" i="28"/>
  <c r="E437" i="28"/>
  <c r="E436" i="28"/>
  <c r="E435" i="28"/>
  <c r="E434" i="28"/>
  <c r="E433" i="28"/>
  <c r="E432" i="28"/>
  <c r="E431" i="28"/>
  <c r="E430" i="28"/>
  <c r="E429" i="28"/>
  <c r="E428" i="28"/>
  <c r="E427" i="28"/>
  <c r="E426" i="28"/>
  <c r="E425" i="28"/>
  <c r="E424" i="28"/>
  <c r="E423" i="28"/>
  <c r="E422" i="28"/>
  <c r="E421" i="28"/>
  <c r="E420" i="28"/>
  <c r="E419" i="28"/>
  <c r="E418" i="28"/>
  <c r="E417" i="28"/>
  <c r="E416" i="28"/>
  <c r="E415" i="28"/>
  <c r="E414" i="28"/>
  <c r="E413" i="28"/>
  <c r="E412" i="28"/>
  <c r="E411" i="28"/>
  <c r="E410" i="28"/>
  <c r="E409" i="28"/>
  <c r="E408" i="28"/>
  <c r="E407" i="28"/>
  <c r="E406" i="28"/>
  <c r="E405" i="28"/>
  <c r="E404" i="28"/>
  <c r="E403" i="28"/>
  <c r="E402" i="28"/>
  <c r="E401" i="28"/>
  <c r="E400" i="28"/>
  <c r="E399" i="28"/>
  <c r="E398" i="28"/>
  <c r="E397" i="28"/>
  <c r="E396" i="28"/>
  <c r="E395" i="28"/>
  <c r="E394" i="28"/>
  <c r="E393" i="28"/>
  <c r="E392" i="28"/>
  <c r="E391" i="28"/>
  <c r="E390" i="28"/>
  <c r="E389" i="28"/>
  <c r="E388" i="28"/>
  <c r="E387" i="28"/>
  <c r="E386" i="28"/>
  <c r="E385" i="28"/>
  <c r="E384" i="28"/>
  <c r="E383" i="28"/>
  <c r="E382" i="28"/>
  <c r="E381" i="28"/>
  <c r="E380" i="28"/>
  <c r="E379" i="28"/>
  <c r="E378" i="28"/>
  <c r="E377" i="28"/>
  <c r="E376" i="28"/>
  <c r="E375" i="28"/>
  <c r="E374" i="28"/>
  <c r="E373" i="28"/>
  <c r="E372" i="28"/>
  <c r="E371" i="28"/>
  <c r="E370" i="28"/>
  <c r="E369" i="28"/>
  <c r="E368" i="28"/>
  <c r="E367" i="28"/>
  <c r="E366" i="28"/>
  <c r="E365" i="28"/>
  <c r="E364" i="28"/>
  <c r="E363" i="28"/>
  <c r="E362" i="28"/>
  <c r="E361" i="28"/>
  <c r="E360" i="28"/>
  <c r="E359" i="28"/>
  <c r="E358" i="28"/>
  <c r="E357" i="28"/>
  <c r="E356" i="28"/>
  <c r="E355" i="28"/>
  <c r="E354" i="28"/>
  <c r="E353" i="28"/>
  <c r="E352" i="28"/>
  <c r="E351" i="28"/>
  <c r="E350" i="28"/>
  <c r="E349" i="28"/>
  <c r="E348" i="28"/>
  <c r="E347" i="28"/>
  <c r="E346" i="28"/>
  <c r="E345" i="28"/>
  <c r="E344" i="28"/>
  <c r="E343" i="28"/>
  <c r="E342" i="28"/>
  <c r="E341" i="28"/>
  <c r="E340" i="28"/>
  <c r="E339" i="28"/>
  <c r="E338" i="28"/>
  <c r="E337" i="28"/>
  <c r="E336" i="28"/>
  <c r="E335" i="28"/>
  <c r="E334" i="28"/>
  <c r="E333" i="28"/>
  <c r="E332" i="28"/>
  <c r="E331" i="28"/>
  <c r="E330" i="28"/>
  <c r="E329" i="28"/>
  <c r="E328" i="28"/>
  <c r="E327" i="28"/>
  <c r="E326" i="28"/>
  <c r="E325" i="28"/>
  <c r="E324" i="28"/>
  <c r="E323" i="28"/>
  <c r="E322" i="28"/>
  <c r="E321" i="28"/>
  <c r="E320" i="28"/>
  <c r="E319" i="28"/>
  <c r="E318" i="28"/>
  <c r="E317" i="28"/>
  <c r="E316" i="28"/>
  <c r="E315" i="28"/>
  <c r="E314" i="28"/>
  <c r="E313" i="28"/>
  <c r="E312" i="28"/>
  <c r="E311" i="28"/>
  <c r="E310" i="28"/>
  <c r="E309" i="28"/>
  <c r="E308" i="28"/>
  <c r="E307" i="28"/>
  <c r="E306" i="28"/>
  <c r="E305" i="28"/>
  <c r="E304" i="28"/>
  <c r="E303" i="28"/>
  <c r="E302" i="28"/>
  <c r="E301" i="28"/>
  <c r="E300" i="28"/>
  <c r="E299" i="28"/>
  <c r="E298" i="28"/>
  <c r="E297" i="28"/>
  <c r="E296" i="28"/>
  <c r="E295" i="28"/>
  <c r="E294" i="28"/>
  <c r="E293" i="28"/>
  <c r="E292" i="28"/>
  <c r="E291" i="28"/>
  <c r="E290" i="28"/>
  <c r="E289" i="28"/>
  <c r="E288" i="28"/>
  <c r="E287" i="28"/>
  <c r="E286" i="28"/>
  <c r="E285" i="28"/>
  <c r="E284" i="28"/>
  <c r="E283" i="28"/>
  <c r="E282" i="28"/>
  <c r="E281" i="28"/>
  <c r="E280" i="28"/>
  <c r="E279" i="28"/>
  <c r="E278" i="28"/>
  <c r="E277" i="28"/>
  <c r="E276" i="28"/>
  <c r="E275" i="28"/>
  <c r="E274" i="28"/>
  <c r="E273" i="28"/>
  <c r="E272" i="28"/>
  <c r="E271" i="28"/>
  <c r="E270" i="28"/>
  <c r="E269" i="28"/>
  <c r="E268" i="28"/>
  <c r="E267" i="28"/>
  <c r="E266" i="28"/>
  <c r="E265" i="28"/>
  <c r="E264" i="28"/>
  <c r="E263" i="28"/>
  <c r="E262" i="28"/>
  <c r="E261" i="28"/>
  <c r="E260" i="28"/>
  <c r="E259" i="28"/>
  <c r="E258" i="28"/>
  <c r="E257" i="28"/>
  <c r="E256" i="28"/>
  <c r="E255" i="28"/>
  <c r="E254" i="28"/>
  <c r="E253" i="28"/>
  <c r="E252" i="28"/>
  <c r="E251" i="28"/>
  <c r="E250" i="28"/>
  <c r="E249" i="28"/>
  <c r="E248" i="28"/>
  <c r="E247" i="28"/>
  <c r="E246" i="28"/>
  <c r="E245" i="28"/>
  <c r="E244" i="28"/>
  <c r="E243" i="28"/>
  <c r="E242" i="28"/>
  <c r="E241" i="28"/>
  <c r="E240" i="28"/>
  <c r="E239" i="28"/>
  <c r="E238" i="28"/>
  <c r="E237" i="28"/>
  <c r="E236" i="28"/>
  <c r="E235" i="28"/>
  <c r="E234" i="28"/>
  <c r="E233" i="28"/>
  <c r="E232" i="28"/>
  <c r="E231" i="28"/>
  <c r="E230" i="28"/>
  <c r="E229" i="28"/>
  <c r="E228" i="28"/>
  <c r="E227" i="28"/>
  <c r="E226" i="28"/>
  <c r="E225" i="28"/>
  <c r="E224" i="28"/>
  <c r="E223" i="28"/>
  <c r="E222" i="28"/>
  <c r="E221" i="28"/>
  <c r="E220" i="28"/>
  <c r="E219" i="28"/>
  <c r="E218" i="28"/>
  <c r="E217" i="28"/>
  <c r="E216" i="28"/>
  <c r="E215" i="28"/>
  <c r="E214" i="28"/>
  <c r="E213" i="28"/>
  <c r="E212" i="28"/>
  <c r="E211" i="28"/>
  <c r="E210" i="28"/>
  <c r="E209" i="28"/>
  <c r="E208" i="28"/>
  <c r="E207" i="28"/>
  <c r="E206" i="28"/>
  <c r="E205" i="28"/>
  <c r="E204" i="28"/>
  <c r="E203" i="28"/>
  <c r="E202" i="28"/>
  <c r="E201" i="28"/>
  <c r="E200" i="28"/>
  <c r="E199" i="28"/>
  <c r="E198" i="28"/>
  <c r="E197" i="28"/>
  <c r="E196" i="28"/>
  <c r="E195" i="28"/>
  <c r="E194" i="28"/>
  <c r="E193" i="28"/>
  <c r="E192" i="28"/>
  <c r="E191" i="28"/>
  <c r="E190" i="28"/>
  <c r="E189" i="28"/>
  <c r="E188" i="28"/>
  <c r="E187" i="28"/>
  <c r="E186" i="28"/>
  <c r="E185" i="28"/>
  <c r="E184" i="28"/>
  <c r="E183" i="28"/>
  <c r="E182" i="28"/>
  <c r="E181" i="28"/>
  <c r="E180" i="28"/>
  <c r="E179" i="28"/>
  <c r="E178" i="28"/>
  <c r="E177" i="28"/>
  <c r="E176" i="28"/>
  <c r="E175" i="28"/>
  <c r="E174" i="28"/>
  <c r="E173" i="28"/>
  <c r="E172" i="28"/>
  <c r="E171" i="28"/>
  <c r="E170" i="28"/>
  <c r="E169" i="28"/>
  <c r="E168" i="28"/>
  <c r="E167" i="28"/>
  <c r="E166" i="28"/>
  <c r="E165" i="28"/>
  <c r="E164" i="28"/>
  <c r="E163" i="28"/>
  <c r="E162" i="28"/>
  <c r="E161" i="28"/>
  <c r="E160" i="28"/>
  <c r="E159" i="28"/>
  <c r="E158" i="28"/>
  <c r="E157" i="28"/>
  <c r="E156" i="28"/>
  <c r="E155" i="28"/>
  <c r="E154" i="28"/>
  <c r="E153" i="28"/>
  <c r="E152" i="28"/>
  <c r="E151" i="28"/>
  <c r="E150" i="28"/>
  <c r="E149" i="28"/>
  <c r="E148" i="28"/>
  <c r="E147" i="28"/>
  <c r="E146" i="28"/>
  <c r="E145" i="28"/>
  <c r="E144" i="28"/>
  <c r="E143" i="28"/>
  <c r="E142" i="28"/>
  <c r="E141" i="28"/>
  <c r="E140" i="28"/>
  <c r="E139" i="28"/>
  <c r="E138" i="28"/>
  <c r="E137" i="28"/>
  <c r="E136" i="28"/>
  <c r="E135" i="28"/>
  <c r="E134" i="28"/>
  <c r="E133" i="28"/>
  <c r="E132" i="28"/>
  <c r="E131" i="28"/>
  <c r="E130" i="28"/>
  <c r="E129" i="28"/>
  <c r="E128" i="28"/>
  <c r="E127" i="28"/>
  <c r="E126" i="28"/>
  <c r="E125" i="28"/>
  <c r="E124" i="28"/>
  <c r="E123" i="28"/>
  <c r="E122" i="28"/>
  <c r="E121" i="28"/>
  <c r="E120" i="28"/>
  <c r="E119" i="28"/>
  <c r="E118" i="28"/>
  <c r="E117" i="28"/>
  <c r="E116" i="28"/>
  <c r="E115" i="28"/>
  <c r="E114" i="28"/>
  <c r="E113" i="28"/>
  <c r="E112" i="28"/>
  <c r="E111" i="28"/>
  <c r="E110" i="28"/>
  <c r="E109" i="28"/>
  <c r="E108" i="28"/>
  <c r="E107" i="28"/>
  <c r="E106" i="28"/>
  <c r="E105" i="28"/>
  <c r="E104" i="28"/>
  <c r="E103" i="28"/>
  <c r="E102" i="28"/>
  <c r="E101" i="28"/>
  <c r="E100" i="28"/>
  <c r="E99" i="28"/>
  <c r="E98" i="28"/>
  <c r="E97" i="28"/>
  <c r="E96" i="28"/>
  <c r="E95" i="28"/>
  <c r="E94" i="28"/>
  <c r="E93" i="28"/>
  <c r="E92" i="28"/>
  <c r="E9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E43" i="28"/>
  <c r="E42" i="28"/>
  <c r="E41" i="28"/>
  <c r="E40" i="28"/>
  <c r="E39" i="28"/>
  <c r="E38" i="28"/>
  <c r="E37" i="28"/>
  <c r="E36" i="28"/>
  <c r="E35" i="28"/>
  <c r="E34" i="28"/>
  <c r="E33" i="28"/>
  <c r="E32" i="28"/>
  <c r="E31" i="28"/>
  <c r="E30" i="28"/>
  <c r="E29" i="28"/>
  <c r="E28" i="28"/>
  <c r="E27" i="28"/>
  <c r="E26" i="28"/>
  <c r="E25" i="28"/>
  <c r="E24" i="28"/>
  <c r="E23" i="28"/>
  <c r="E22" i="28"/>
  <c r="E21" i="28"/>
  <c r="E20" i="28"/>
  <c r="E19" i="28"/>
  <c r="E18" i="28"/>
  <c r="E17" i="28"/>
  <c r="E16" i="28"/>
  <c r="E15" i="28"/>
  <c r="E14" i="28"/>
  <c r="E13" i="28"/>
  <c r="E12" i="28"/>
  <c r="E11" i="28"/>
  <c r="E10" i="28"/>
  <c r="E9" i="28"/>
  <c r="E8" i="28"/>
  <c r="E7" i="28"/>
  <c r="E6" i="28"/>
  <c r="E5" i="28"/>
  <c r="E4" i="28"/>
  <c r="E3" i="28"/>
  <c r="E2" i="28"/>
  <c r="D6" i="27"/>
  <c r="D4" i="27"/>
  <c r="G55" i="129"/>
  <c r="G58" i="129" s="1"/>
  <c r="I58" i="129" s="1"/>
  <c r="G28" i="56"/>
  <c r="G31" i="56"/>
  <c r="Q28" i="141"/>
  <c r="Q31" i="141" s="1"/>
  <c r="Q28" i="153"/>
  <c r="Q31" i="153"/>
  <c r="Q28" i="116"/>
  <c r="Q31" i="116" s="1"/>
  <c r="S31" i="116" s="1"/>
  <c r="G28" i="119"/>
  <c r="G31" i="119" s="1"/>
  <c r="I31" i="119" s="1"/>
  <c r="G28" i="123"/>
  <c r="G31" i="123" s="1"/>
  <c r="I31" i="123" s="1"/>
  <c r="Q55" i="55"/>
  <c r="Q58" i="55"/>
  <c r="Q55" i="142"/>
  <c r="Q58" i="142" s="1"/>
  <c r="Q28" i="149"/>
  <c r="Q31" i="149" s="1"/>
  <c r="Q28" i="169"/>
  <c r="Q31" i="169" s="1"/>
  <c r="Q31" i="106"/>
  <c r="S31" i="106" s="1"/>
  <c r="Q55" i="109"/>
  <c r="Q58" i="109"/>
  <c r="S58" i="109" s="1"/>
  <c r="Q28" i="123"/>
  <c r="Q31" i="123" s="1"/>
  <c r="S31" i="123" s="1"/>
  <c r="G28" i="42"/>
  <c r="G31" i="42" s="1"/>
  <c r="I31" i="42" s="1"/>
  <c r="Q28" i="127"/>
  <c r="Q31" i="127" s="1"/>
  <c r="S31" i="127" s="1"/>
  <c r="Q28" i="163"/>
  <c r="Q55" i="23"/>
  <c r="Q58" i="23" s="1"/>
  <c r="S58" i="23" s="1"/>
  <c r="Q28" i="110"/>
  <c r="Q31" i="110" s="1"/>
  <c r="S31" i="110" s="1"/>
  <c r="Q28" i="114"/>
  <c r="Q31" i="114" s="1"/>
  <c r="S31" i="114" s="1"/>
  <c r="Q55" i="124"/>
  <c r="Q58" i="124"/>
  <c r="S58" i="124"/>
  <c r="Q28" i="132"/>
  <c r="Q31" i="132"/>
  <c r="S31" i="132"/>
  <c r="Q55" i="129"/>
  <c r="Q58" i="129" s="1"/>
  <c r="S58" i="129" s="1"/>
  <c r="G28" i="162"/>
  <c r="G31" i="162" s="1"/>
  <c r="G28" i="165"/>
  <c r="G31" i="165" s="1"/>
  <c r="I31" i="134"/>
  <c r="Q28" i="165"/>
  <c r="Q31" i="165"/>
  <c r="G55" i="111"/>
  <c r="G58" i="111" s="1"/>
  <c r="I58" i="111" s="1"/>
  <c r="G28" i="137"/>
  <c r="G31" i="137"/>
  <c r="I31" i="137" s="1"/>
  <c r="Q28" i="150"/>
  <c r="Q31" i="150" s="1"/>
  <c r="Q28" i="155"/>
  <c r="Q31" i="155" s="1"/>
  <c r="Q28" i="147"/>
  <c r="Q31" i="147"/>
  <c r="Q31" i="151"/>
  <c r="G28" i="158"/>
  <c r="G31" i="158"/>
  <c r="S31" i="158" s="1"/>
  <c r="Q55" i="137"/>
  <c r="Q58" i="137" s="1"/>
  <c r="S58" i="137" s="1"/>
  <c r="G55" i="142"/>
  <c r="G58" i="142"/>
  <c r="G28" i="143"/>
  <c r="G31" i="143" s="1"/>
  <c r="Q28" i="143"/>
  <c r="Q31" i="143" s="1"/>
  <c r="G55" i="144"/>
  <c r="G58" i="144"/>
  <c r="G28" i="150"/>
  <c r="G28" i="152"/>
  <c r="G31" i="152" s="1"/>
  <c r="S31" i="152" s="1"/>
  <c r="M74" i="31"/>
  <c r="Q28" i="113"/>
  <c r="Q31" i="113" s="1"/>
  <c r="S31" i="113" s="1"/>
  <c r="G28" i="58"/>
  <c r="G31" i="58"/>
  <c r="S58" i="58" s="1"/>
  <c r="G55" i="139"/>
  <c r="G58" i="139" s="1"/>
  <c r="G28" i="155"/>
  <c r="G31" i="155" s="1"/>
  <c r="G55" i="125"/>
  <c r="G58" i="125"/>
  <c r="I58" i="125"/>
  <c r="G55" i="130"/>
  <c r="G58" i="130" s="1"/>
  <c r="I58" i="130" s="1"/>
  <c r="Q28" i="156"/>
  <c r="Q31" i="156" s="1"/>
  <c r="G28" i="168"/>
  <c r="G31" i="168" s="1"/>
  <c r="G55" i="167"/>
  <c r="Q28" i="128"/>
  <c r="Q28" i="138"/>
  <c r="Q31" i="138" s="1"/>
  <c r="G28" i="139"/>
  <c r="G31" i="139" s="1"/>
  <c r="G28" i="148"/>
  <c r="G31" i="148"/>
  <c r="I58" i="148" s="1"/>
  <c r="G55" i="113"/>
  <c r="G58" i="113" s="1"/>
  <c r="I58" i="113" s="1"/>
  <c r="G28" i="114"/>
  <c r="G31" i="114"/>
  <c r="I31" i="114"/>
  <c r="G28" i="118"/>
  <c r="G31" i="118" s="1"/>
  <c r="I31" i="118" s="1"/>
  <c r="G55" i="123"/>
  <c r="G58" i="123"/>
  <c r="I58" i="123" s="1"/>
  <c r="S58" i="130"/>
  <c r="G55" i="57"/>
  <c r="G58" i="57"/>
  <c r="G55" i="146"/>
  <c r="G28" i="147"/>
  <c r="G31" i="147" s="1"/>
  <c r="G58" i="162"/>
  <c r="Q28" i="57"/>
  <c r="Q31" i="57" s="1"/>
  <c r="G55" i="165"/>
  <c r="G58" i="165" s="1"/>
  <c r="G28" i="127"/>
  <c r="G31" i="127" s="1"/>
  <c r="I31" i="127" s="1"/>
  <c r="G55" i="132"/>
  <c r="G58" i="132"/>
  <c r="I58" i="132" s="1"/>
  <c r="G28" i="133"/>
  <c r="G31" i="133"/>
  <c r="I31" i="133" s="1"/>
  <c r="Q28" i="168"/>
  <c r="Q31" i="168"/>
  <c r="Q28" i="42"/>
  <c r="Q31" i="42" s="1"/>
  <c r="S31" i="42" s="1"/>
  <c r="G55" i="112"/>
  <c r="G58" i="112" s="1"/>
  <c r="I58" i="112" s="1"/>
  <c r="Q55" i="112"/>
  <c r="Q58" i="112" s="1"/>
  <c r="S58" i="112" s="1"/>
  <c r="Q28" i="119"/>
  <c r="Q28" i="136"/>
  <c r="Q31" i="136" s="1"/>
  <c r="S31" i="136" s="1"/>
  <c r="G28" i="136"/>
  <c r="G31" i="136" s="1"/>
  <c r="I31" i="136" s="1"/>
  <c r="G28" i="54"/>
  <c r="G31" i="54"/>
  <c r="S58" i="54" s="1"/>
  <c r="Q28" i="145"/>
  <c r="Q31" i="145" s="1"/>
  <c r="Q55" i="159"/>
  <c r="Q58" i="159" s="1"/>
  <c r="G55" i="159"/>
  <c r="G58" i="159"/>
  <c r="Q28" i="160"/>
  <c r="Q31" i="160"/>
  <c r="Q31" i="161"/>
  <c r="Q28" i="162"/>
  <c r="Q31" i="162" s="1"/>
  <c r="Q55" i="164"/>
  <c r="Q58" i="164" s="1"/>
  <c r="G28" i="166"/>
  <c r="G31" i="166" s="1"/>
  <c r="I58" i="120"/>
  <c r="Q28" i="126"/>
  <c r="Q31" i="126" s="1"/>
  <c r="S31" i="126" s="1"/>
  <c r="Q28" i="53"/>
  <c r="Q31" i="53"/>
  <c r="G28" i="112"/>
  <c r="G31" i="112" s="1"/>
  <c r="I31" i="112" s="1"/>
  <c r="G55" i="53"/>
  <c r="G28" i="44"/>
  <c r="G31" i="44" s="1"/>
  <c r="I31" i="44" s="1"/>
  <c r="Q28" i="45"/>
  <c r="Q31" i="45" s="1"/>
  <c r="S31" i="45" s="1"/>
  <c r="G28" i="111"/>
  <c r="G31" i="111"/>
  <c r="I31" i="111"/>
  <c r="Q55" i="119"/>
  <c r="Q58" i="119" s="1"/>
  <c r="S58" i="119" s="1"/>
  <c r="Q28" i="122"/>
  <c r="Q31" i="122"/>
  <c r="S31" i="122" s="1"/>
  <c r="G55" i="135"/>
  <c r="Q28" i="54"/>
  <c r="G55" i="145"/>
  <c r="G58" i="145"/>
  <c r="G28" i="146"/>
  <c r="G31" i="146" s="1"/>
  <c r="G31" i="154"/>
  <c r="S58" i="154" s="1"/>
  <c r="Q55" i="155"/>
  <c r="Q58" i="155" s="1"/>
  <c r="G28" i="156"/>
  <c r="G31" i="156"/>
  <c r="S58" i="156" s="1"/>
  <c r="G28" i="157"/>
  <c r="G31" i="157" s="1"/>
  <c r="I58" i="157" s="1"/>
  <c r="Q28" i="164"/>
  <c r="Q31" i="164"/>
  <c r="G28" i="164"/>
  <c r="G31" i="164" s="1"/>
  <c r="G55" i="41"/>
  <c r="G58" i="41" s="1"/>
  <c r="I58" i="41" s="1"/>
  <c r="Q55" i="115"/>
  <c r="Q58" i="115" s="1"/>
  <c r="S58" i="115" s="1"/>
  <c r="Q55" i="140"/>
  <c r="Q58" i="140" s="1"/>
  <c r="Q55" i="141"/>
  <c r="Q28" i="142"/>
  <c r="Q31" i="142" s="1"/>
  <c r="G28" i="144"/>
  <c r="G31" i="144" s="1"/>
  <c r="Q55" i="149"/>
  <c r="G55" i="151"/>
  <c r="G58" i="151"/>
  <c r="Q55" i="151"/>
  <c r="Q58" i="151" s="1"/>
  <c r="Q55" i="154"/>
  <c r="Q58" i="154"/>
  <c r="G55" i="110"/>
  <c r="G58" i="110" s="1"/>
  <c r="I58" i="110" s="1"/>
  <c r="Q55" i="134"/>
  <c r="Q58" i="134" s="1"/>
  <c r="S58" i="134" s="1"/>
  <c r="G55" i="134"/>
  <c r="G58" i="134" s="1"/>
  <c r="I58" i="134" s="1"/>
  <c r="G55" i="143"/>
  <c r="Q55" i="143"/>
  <c r="Q58" i="143" s="1"/>
  <c r="S31" i="153"/>
  <c r="G55" i="157"/>
  <c r="G58" i="157" s="1"/>
  <c r="S7" i="204"/>
  <c r="O77" i="67" s="1"/>
  <c r="S83" i="67" s="1"/>
  <c r="Q55" i="169"/>
  <c r="Q58" i="169" s="1"/>
  <c r="M15" i="32"/>
  <c r="H63" i="31"/>
  <c r="P23" i="32"/>
  <c r="H67" i="31"/>
  <c r="M10" i="32"/>
  <c r="J21" i="32"/>
  <c r="P25" i="32"/>
  <c r="J18" i="32"/>
  <c r="K70" i="31"/>
  <c r="J13" i="32"/>
  <c r="I58" i="56"/>
  <c r="I31" i="154"/>
  <c r="G55" i="45"/>
  <c r="G58" i="45"/>
  <c r="I58" i="45"/>
  <c r="G28" i="117"/>
  <c r="G31" i="117" s="1"/>
  <c r="I31" i="117" s="1"/>
  <c r="G55" i="122"/>
  <c r="G58" i="122"/>
  <c r="I58" i="122" s="1"/>
  <c r="Q55" i="127"/>
  <c r="Q58" i="127"/>
  <c r="S58" i="127" s="1"/>
  <c r="G55" i="136"/>
  <c r="G58" i="136"/>
  <c r="I58" i="136" s="1"/>
  <c r="Q55" i="52"/>
  <c r="Q58" i="52" s="1"/>
  <c r="G28" i="140"/>
  <c r="G31" i="140"/>
  <c r="Q28" i="144"/>
  <c r="Q31" i="144" s="1"/>
  <c r="G55" i="148"/>
  <c r="G58" i="148" s="1"/>
  <c r="G28" i="149"/>
  <c r="G31" i="149"/>
  <c r="I58" i="149" s="1"/>
  <c r="G28" i="159"/>
  <c r="G31" i="159"/>
  <c r="S58" i="159" s="1"/>
  <c r="I31" i="159"/>
  <c r="G55" i="164"/>
  <c r="G58" i="164"/>
  <c r="Q55" i="167"/>
  <c r="Q58" i="167"/>
  <c r="G55" i="116"/>
  <c r="G58" i="116" s="1"/>
  <c r="I58" i="116" s="1"/>
  <c r="Q31" i="111"/>
  <c r="S31" i="111"/>
  <c r="Q55" i="118"/>
  <c r="Q58" i="118" s="1"/>
  <c r="S58" i="118" s="1"/>
  <c r="Q55" i="121"/>
  <c r="Q58" i="121"/>
  <c r="S58" i="121" s="1"/>
  <c r="Q55" i="133"/>
  <c r="Q58" i="133" s="1"/>
  <c r="S58" i="133" s="1"/>
  <c r="Q55" i="58"/>
  <c r="Q58" i="58" s="1"/>
  <c r="G55" i="140"/>
  <c r="G58" i="140" s="1"/>
  <c r="Q55" i="146"/>
  <c r="Q58" i="146" s="1"/>
  <c r="Q58" i="156"/>
  <c r="Q28" i="166"/>
  <c r="Q55" i="166"/>
  <c r="Q58" i="166" s="1"/>
  <c r="S31" i="146"/>
  <c r="G28" i="41"/>
  <c r="G31" i="41"/>
  <c r="I31" i="41" s="1"/>
  <c r="Q28" i="43"/>
  <c r="Q31" i="43" s="1"/>
  <c r="S31" i="43" s="1"/>
  <c r="G55" i="106"/>
  <c r="G58" i="106" s="1"/>
  <c r="I58" i="106" s="1"/>
  <c r="Q28" i="129"/>
  <c r="Q31" i="129"/>
  <c r="S31" i="129"/>
  <c r="G28" i="47"/>
  <c r="G31" i="47" s="1"/>
  <c r="G55" i="55"/>
  <c r="G58" i="55" s="1"/>
  <c r="G31" i="163"/>
  <c r="S31" i="163" s="1"/>
  <c r="G28" i="45"/>
  <c r="G31" i="45"/>
  <c r="I31" i="45"/>
  <c r="Q55" i="40"/>
  <c r="Q58" i="40" s="1"/>
  <c r="S58" i="40" s="1"/>
  <c r="Q28" i="125"/>
  <c r="Q31" i="125" s="1"/>
  <c r="S31" i="125" s="1"/>
  <c r="G58" i="138"/>
  <c r="Q55" i="43"/>
  <c r="Q58" i="43"/>
  <c r="S58" i="43"/>
  <c r="G55" i="119"/>
  <c r="G58" i="119" s="1"/>
  <c r="I58" i="119" s="1"/>
  <c r="G28" i="126"/>
  <c r="G55" i="128"/>
  <c r="G58" i="128" s="1"/>
  <c r="I58" i="128" s="1"/>
  <c r="Q28" i="135"/>
  <c r="Q31" i="135"/>
  <c r="S31" i="135"/>
  <c r="G28" i="55"/>
  <c r="G31" i="55" s="1"/>
  <c r="Q55" i="139"/>
  <c r="G28" i="142"/>
  <c r="G31" i="142"/>
  <c r="S58" i="142" s="1"/>
  <c r="G28" i="145"/>
  <c r="G31" i="145" s="1"/>
  <c r="Q28" i="148"/>
  <c r="Q31" i="148"/>
  <c r="G55" i="150"/>
  <c r="G58" i="150" s="1"/>
  <c r="Q55" i="158"/>
  <c r="Q58" i="158"/>
  <c r="G55" i="161"/>
  <c r="G58" i="161" s="1"/>
  <c r="G55" i="163"/>
  <c r="Q55" i="165"/>
  <c r="Q58" i="165"/>
  <c r="G31" i="46"/>
  <c r="I31" i="46"/>
  <c r="G55" i="107"/>
  <c r="G58" i="107"/>
  <c r="I58" i="107"/>
  <c r="G28" i="120"/>
  <c r="G31" i="120"/>
  <c r="I31" i="120"/>
  <c r="Q55" i="145"/>
  <c r="Q58" i="145" s="1"/>
  <c r="Q28" i="152"/>
  <c r="Q31" i="152"/>
  <c r="Q55" i="152"/>
  <c r="Q58" i="152"/>
  <c r="G55" i="154"/>
  <c r="G58" i="154" s="1"/>
  <c r="G55" i="156"/>
  <c r="G58" i="156"/>
  <c r="Q55" i="162"/>
  <c r="G55" i="114"/>
  <c r="G58" i="114"/>
  <c r="I58" i="114" s="1"/>
  <c r="G55" i="131"/>
  <c r="G58" i="131" s="1"/>
  <c r="I58" i="131" s="1"/>
  <c r="Q28" i="56"/>
  <c r="Q31" i="56"/>
  <c r="G31" i="167"/>
  <c r="S31" i="167" s="1"/>
  <c r="G55" i="23"/>
  <c r="G58" i="23"/>
  <c r="I58" i="23" s="1"/>
  <c r="Q28" i="44"/>
  <c r="Q31" i="44"/>
  <c r="S31" i="44"/>
  <c r="G28" i="130"/>
  <c r="Q55" i="131"/>
  <c r="Q58" i="131"/>
  <c r="S58" i="131"/>
  <c r="Q28" i="133"/>
  <c r="Q31" i="133" s="1"/>
  <c r="S31" i="133" s="1"/>
  <c r="G55" i="141"/>
  <c r="G58" i="141"/>
  <c r="G58" i="143"/>
  <c r="Q28" i="146"/>
  <c r="Q31" i="146" s="1"/>
  <c r="G55" i="155"/>
  <c r="Q55" i="157"/>
  <c r="Q58" i="157"/>
  <c r="Q55" i="168"/>
  <c r="G55" i="169"/>
  <c r="G58" i="169" s="1"/>
  <c r="G31" i="106"/>
  <c r="I31" i="106" s="1"/>
  <c r="Q31" i="128"/>
  <c r="S31" i="128" s="1"/>
  <c r="G58" i="135"/>
  <c r="I58" i="135" s="1"/>
  <c r="Q58" i="141"/>
  <c r="Q58" i="106"/>
  <c r="S58" i="106"/>
  <c r="G58" i="160"/>
  <c r="G58" i="115"/>
  <c r="I58" i="115" s="1"/>
  <c r="G58" i="146"/>
  <c r="G31" i="150"/>
  <c r="S31" i="150" s="1"/>
  <c r="Q58" i="160"/>
  <c r="G31" i="108"/>
  <c r="I31" i="108" s="1"/>
  <c r="Q31" i="119"/>
  <c r="S31" i="119" s="1"/>
  <c r="G31" i="126"/>
  <c r="I31" i="126"/>
  <c r="G58" i="53"/>
  <c r="G31" i="151"/>
  <c r="S58" i="151" s="1"/>
  <c r="G58" i="155"/>
  <c r="Q31" i="166"/>
  <c r="G58" i="167"/>
  <c r="G31" i="130"/>
  <c r="I31" i="130"/>
  <c r="Q58" i="139"/>
  <c r="Q58" i="147"/>
  <c r="G28" i="23"/>
  <c r="G31" i="23" s="1"/>
  <c r="Q31" i="54"/>
  <c r="Q31" i="139"/>
  <c r="Q31" i="140"/>
  <c r="Q31" i="163"/>
  <c r="G58" i="163"/>
  <c r="S58" i="146"/>
  <c r="S58" i="140"/>
  <c r="I58" i="154"/>
  <c r="Q31" i="40"/>
  <c r="S31" i="40" s="1"/>
  <c r="I58" i="158"/>
  <c r="I31" i="147"/>
  <c r="S58" i="165"/>
  <c r="I31" i="58"/>
  <c r="I58" i="58"/>
  <c r="S31" i="58"/>
  <c r="I58" i="152"/>
  <c r="S58" i="157"/>
  <c r="I58" i="156"/>
  <c r="I31" i="54"/>
  <c r="S58" i="149"/>
  <c r="S58" i="153"/>
  <c r="S31" i="168"/>
  <c r="I31" i="153"/>
  <c r="I31" i="157"/>
  <c r="S31" i="142"/>
  <c r="S58" i="167"/>
  <c r="S31" i="140"/>
  <c r="I31" i="140"/>
  <c r="I58" i="140"/>
  <c r="S31" i="161"/>
  <c r="S58" i="161"/>
  <c r="I31" i="161"/>
  <c r="I58" i="161"/>
  <c r="I58" i="150"/>
  <c r="S58" i="160" l="1"/>
  <c r="I31" i="160"/>
  <c r="S31" i="160"/>
  <c r="I58" i="160"/>
  <c r="S58" i="169"/>
  <c r="I31" i="169"/>
  <c r="I58" i="169"/>
  <c r="S31" i="169"/>
  <c r="S58" i="144"/>
  <c r="S31" i="144"/>
  <c r="I31" i="144"/>
  <c r="I58" i="144"/>
  <c r="I58" i="155"/>
  <c r="S31" i="155"/>
  <c r="S58" i="155"/>
  <c r="I31" i="155"/>
  <c r="S58" i="138"/>
  <c r="I31" i="138"/>
  <c r="I58" i="138"/>
  <c r="S31" i="138"/>
  <c r="S58" i="141"/>
  <c r="S31" i="141"/>
  <c r="I31" i="141"/>
  <c r="I58" i="141"/>
  <c r="I31" i="47"/>
  <c r="I58" i="47"/>
  <c r="S31" i="47"/>
  <c r="S58" i="47"/>
  <c r="S58" i="143"/>
  <c r="I58" i="143"/>
  <c r="I31" i="143"/>
  <c r="S31" i="143"/>
  <c r="I58" i="52"/>
  <c r="S58" i="52"/>
  <c r="S31" i="52"/>
  <c r="I31" i="52"/>
  <c r="S31" i="145"/>
  <c r="I31" i="145"/>
  <c r="I58" i="145"/>
  <c r="S58" i="145"/>
  <c r="S31" i="139"/>
  <c r="S58" i="139"/>
  <c r="I31" i="139"/>
  <c r="I58" i="139"/>
  <c r="S58" i="55"/>
  <c r="I31" i="55"/>
  <c r="I58" i="55"/>
  <c r="S31" i="55"/>
  <c r="I31" i="57"/>
  <c r="S31" i="57"/>
  <c r="I58" i="57"/>
  <c r="S58" i="57"/>
  <c r="S58" i="162"/>
  <c r="S31" i="162"/>
  <c r="I31" i="162"/>
  <c r="I58" i="162"/>
  <c r="S58" i="53"/>
  <c r="I31" i="53"/>
  <c r="I58" i="53"/>
  <c r="S31" i="53"/>
  <c r="I58" i="164"/>
  <c r="I31" i="164"/>
  <c r="S58" i="164"/>
  <c r="S31" i="164"/>
  <c r="I58" i="166"/>
  <c r="I31" i="166"/>
  <c r="S58" i="166"/>
  <c r="S31" i="166"/>
  <c r="S31" i="147"/>
  <c r="S58" i="147"/>
  <c r="Q55" i="45"/>
  <c r="Q58" i="45" s="1"/>
  <c r="S58" i="45" s="1"/>
  <c r="S31" i="149"/>
  <c r="S31" i="159"/>
  <c r="S58" i="158"/>
  <c r="I31" i="23"/>
  <c r="S31" i="151"/>
  <c r="I58" i="167"/>
  <c r="Q58" i="162"/>
  <c r="Q55" i="107"/>
  <c r="Q58" i="107" s="1"/>
  <c r="S58" i="107" s="1"/>
  <c r="Q28" i="108"/>
  <c r="Q31" i="108" s="1"/>
  <c r="S31" i="108" s="1"/>
  <c r="Q66" i="47"/>
  <c r="I3" i="27" s="1"/>
  <c r="I4" i="27" s="1"/>
  <c r="S31" i="156"/>
  <c r="I31" i="150"/>
  <c r="I31" i="167"/>
  <c r="I31" i="149"/>
  <c r="I31" i="158"/>
  <c r="S31" i="154"/>
  <c r="I31" i="165"/>
  <c r="I58" i="165"/>
  <c r="S31" i="165"/>
  <c r="Q55" i="41"/>
  <c r="Q58" i="41" s="1"/>
  <c r="S58" i="41" s="1"/>
  <c r="I31" i="148"/>
  <c r="S58" i="148"/>
  <c r="S31" i="148"/>
  <c r="G55" i="46"/>
  <c r="G58" i="46" s="1"/>
  <c r="I58" i="46" s="1"/>
  <c r="S58" i="163"/>
  <c r="S31" i="157"/>
  <c r="I58" i="142"/>
  <c r="I58" i="146"/>
  <c r="I31" i="146"/>
  <c r="Q55" i="46"/>
  <c r="Q58" i="46" s="1"/>
  <c r="S58" i="46" s="1"/>
  <c r="Q28" i="109"/>
  <c r="Q31" i="109" s="1"/>
  <c r="S31" i="109" s="1"/>
  <c r="G55" i="52"/>
  <c r="G58" i="52" s="1"/>
  <c r="Q61" i="47" s="1"/>
  <c r="I31" i="152"/>
  <c r="S58" i="152"/>
  <c r="G31" i="132"/>
  <c r="I31" i="132" s="1"/>
  <c r="Q58" i="42"/>
  <c r="S58" i="42" s="1"/>
  <c r="Q28" i="46"/>
  <c r="Q31" i="46" s="1"/>
  <c r="S31" i="46" s="1"/>
  <c r="I31" i="168"/>
  <c r="S58" i="168"/>
  <c r="I58" i="168"/>
  <c r="S31" i="56"/>
  <c r="I31" i="56"/>
  <c r="S58" i="56"/>
  <c r="I58" i="163"/>
  <c r="G55" i="40"/>
  <c r="G58" i="40" s="1"/>
  <c r="I58" i="40" s="1"/>
  <c r="G55" i="43"/>
  <c r="G58" i="43" s="1"/>
  <c r="I58" i="43" s="1"/>
  <c r="G28" i="113"/>
  <c r="G31" i="113" s="1"/>
  <c r="I31" i="113" s="1"/>
  <c r="G31" i="129"/>
  <c r="I31" i="129" s="1"/>
  <c r="I58" i="159"/>
  <c r="I31" i="142"/>
  <c r="I31" i="151"/>
  <c r="K37" i="1"/>
  <c r="J39" i="1" s="1"/>
  <c r="O9" i="62"/>
  <c r="I31" i="163"/>
  <c r="I58" i="147"/>
  <c r="I58" i="151"/>
  <c r="S58" i="150"/>
  <c r="I31" i="156"/>
  <c r="M42" i="74"/>
  <c r="Q28" i="23"/>
  <c r="Q31" i="23" s="1"/>
  <c r="S31" i="23" s="1"/>
  <c r="G55" i="42"/>
  <c r="G58" i="42" s="1"/>
  <c r="I58" i="42" s="1"/>
  <c r="G28" i="43"/>
  <c r="G31" i="43" s="1"/>
  <c r="I31" i="43" s="1"/>
  <c r="S31" i="54"/>
  <c r="I58" i="54"/>
  <c r="Q61" i="23" l="1"/>
  <c r="K49" i="1" l="1"/>
  <c r="M46" i="74"/>
  <c r="M47" i="74"/>
  <c r="M53" i="74" s="1"/>
  <c r="M45" i="74"/>
  <c r="M49" i="74" l="1"/>
  <c r="M51" i="74" s="1"/>
  <c r="M55" i="74" s="1"/>
  <c r="K51" i="1" s="1"/>
  <c r="J55" i="1" s="1"/>
  <c r="K59" i="1" s="1"/>
  <c r="J71" i="1" s="1"/>
</calcChain>
</file>

<file path=xl/sharedStrings.xml><?xml version="1.0" encoding="utf-8"?>
<sst xmlns="http://schemas.openxmlformats.org/spreadsheetml/2006/main" count="12141" uniqueCount="1685">
  <si>
    <t>Page 3 – Space G (AA-AW)</t>
  </si>
  <si>
    <t xml:space="preserve">A. Enter 0.00300 of gross receipts (the amount in section 1) . . . . . </t>
  </si>
  <si>
    <t>. . . . . . . . . . . . . . . . . . . . . . . . . . . . . . . . .</t>
  </si>
  <si>
    <t xml:space="preserve">B. Enter 0.00189 of gross receipts (the amount in section 1) . . . . </t>
  </si>
  <si>
    <t xml:space="preserve">. . . . . . . . . . . . . . . . . . . . </t>
  </si>
  <si>
    <t xml:space="preserve">    and enter here . . . . . . . . . . . . . </t>
  </si>
  <si>
    <t>. . . . . . . . . . . . . . . . . . . . . . . . . . . . . . . . . . . . . . . . . . . . . . .</t>
  </si>
  <si>
    <t xml:space="preserve">D. Multiply line B by line C and enter here . . . . . . . </t>
  </si>
  <si>
    <t>. . . . . . . . . . . . . . . . . . . . . . . . . . . . . . . . . . . . . . . . . . . . .  . . . . . .</t>
  </si>
  <si>
    <r>
      <t xml:space="preserve">    Syndicated Exclusivity Surcharge </t>
    </r>
    <r>
      <rPr>
        <sz val="11"/>
        <color indexed="8"/>
        <rFont val="Arial"/>
        <family val="2"/>
      </rPr>
      <t>. . . . . . . . .</t>
    </r>
  </si>
  <si>
    <t>. . . . . . . . . . . . . . . . . . . . . . . . . . . . . . . . . . . . . . . . . . . . . . . . . . . . . .</t>
  </si>
  <si>
    <r>
      <t xml:space="preserve"> In General:</t>
    </r>
    <r>
      <rPr>
        <sz val="10"/>
        <color indexed="8"/>
        <rFont val="Arial"/>
        <family val="2"/>
      </rPr>
      <t xml:space="preserve"> The information in space E should cover all categories of secondary transmission service of the cable</t>
    </r>
  </si>
  <si>
    <r>
      <t>Number of Subscribers:</t>
    </r>
    <r>
      <rPr>
        <sz val="10"/>
        <color indexed="8"/>
        <rFont val="Arial"/>
        <family val="2"/>
      </rPr>
      <t xml:space="preserve"> Both blocks in space E call for the number of subscribers to the cable system, broken</t>
    </r>
  </si>
  <si>
    <r>
      <t>Rate:</t>
    </r>
    <r>
      <rPr>
        <sz val="10"/>
        <color indexed="8"/>
        <rFont val="Arial"/>
        <family val="2"/>
      </rPr>
      <t xml:space="preserve"> Give the standard rate charged for each category of service. Include both the amount of the charge and the</t>
    </r>
  </si>
  <si>
    <r>
      <t xml:space="preserve">Block 1: </t>
    </r>
    <r>
      <rPr>
        <sz val="10"/>
        <color indexed="8"/>
        <rFont val="Arial"/>
        <family val="2"/>
      </rPr>
      <t>In the left-hand block in space E, the form lists the categories of secondary transmission service that cable</t>
    </r>
  </si>
  <si>
    <r>
      <t xml:space="preserve"> that applies to your system. </t>
    </r>
    <r>
      <rPr>
        <sz val="10"/>
        <color indexed="8"/>
        <rFont val="Arial Bold"/>
        <family val="2"/>
      </rPr>
      <t>Note:</t>
    </r>
    <r>
      <rPr>
        <sz val="10"/>
        <color indexed="8"/>
        <rFont val="Arial"/>
        <family val="2"/>
      </rPr>
      <t xml:space="preserve"> Where an individual or organization is receiving service that falls under different</t>
    </r>
  </si>
  <si>
    <r>
      <t>Block 2:</t>
    </r>
    <r>
      <rPr>
        <sz val="10"/>
        <color indexed="8"/>
        <rFont val="Arial"/>
        <family val="2"/>
      </rPr>
      <t xml:space="preserve"> If your cable system has rate categories for secondary transmission service that are different from those</t>
    </r>
  </si>
  <si>
    <r>
      <t xml:space="preserve"> In General:</t>
    </r>
    <r>
      <rPr>
        <sz val="10"/>
        <color indexed="8"/>
        <rFont val="Arial"/>
        <family val="2"/>
      </rPr>
      <t xml:space="preserve"> Space F calls for rate (not subscriber) information with respect to all your cable system’s services that were</t>
    </r>
  </si>
  <si>
    <r>
      <t>Block 1:</t>
    </r>
    <r>
      <rPr>
        <sz val="10"/>
        <color indexed="8"/>
        <rFont val="Arial"/>
        <family val="2"/>
      </rPr>
      <t xml:space="preserve"> Give the standard rate charged by the cable system for each of the applicable services listed.</t>
    </r>
  </si>
  <si>
    <r>
      <t>Block 2:</t>
    </r>
    <r>
      <rPr>
        <sz val="10"/>
        <color indexed="8"/>
        <rFont val="Arial"/>
        <family val="2"/>
      </rPr>
      <t xml:space="preserve"> List any services that your cable system furnished or offered during the accounting period that were not</t>
    </r>
  </si>
  <si>
    <t xml:space="preserve">CHANNEL LINE-UP </t>
  </si>
  <si>
    <t>Primary Transmitters: Radio</t>
  </si>
  <si>
    <t>Mexican or Canadian stations, if any, the community with which the station is identified).</t>
  </si>
  <si>
    <t>FROM</t>
  </si>
  <si>
    <t>TO</t>
  </si>
  <si>
    <t>Special Statement Concerning Gross Receipts Exclusion</t>
  </si>
  <si>
    <t>Mailing Address</t>
  </si>
  <si>
    <t>INTEREST ASSESSMENTS</t>
  </si>
  <si>
    <t>Interest Assessment</t>
  </si>
  <si>
    <t>Line 1   Enter the amount of late payment or underpayment . . . . . . . . . . .</t>
  </si>
  <si>
    <t>. . . . . . . . . . . . . . . . . . . . . . . . . . . . . . . . . . . . . . . . . . .</t>
  </si>
  <si>
    <t xml:space="preserve">   contact the Licensing Division at (202) 707-8150 or licensing@loc.gov.</t>
  </si>
  <si>
    <t>filing.</t>
  </si>
  <si>
    <t xml:space="preserve">  Instructions: CAPACITY</t>
  </si>
  <si>
    <r>
      <t xml:space="preserve">  Column 1:</t>
    </r>
    <r>
      <rPr>
        <sz val="10.5"/>
        <color indexed="8"/>
        <rFont val="Arial"/>
        <family val="2"/>
      </rPr>
      <t xml:space="preserve"> List the call sign of all distant stations identified by “LAC” in column 5 of space G (page 3).</t>
    </r>
  </si>
  <si>
    <r>
      <t xml:space="preserve">        Column 2:</t>
    </r>
    <r>
      <rPr>
        <sz val="10.5"/>
        <color indexed="8"/>
        <rFont val="Arial"/>
        <family val="2"/>
      </rPr>
      <t xml:space="preserve"> For each station, give the number of hours your cable system carried the station during the accounting period. This</t>
    </r>
  </si>
  <si>
    <t xml:space="preserve">  figure should correspond with the information given in space J. Calculate only one DSE for each station.</t>
  </si>
  <si>
    <r>
      <t xml:space="preserve">        Column 3:</t>
    </r>
    <r>
      <rPr>
        <sz val="10.5"/>
        <color indexed="8"/>
        <rFont val="Arial"/>
        <family val="2"/>
      </rPr>
      <t xml:space="preserve"> For each station, give the total number of hours that the station broadcast over the air during the accounting period.</t>
    </r>
  </si>
  <si>
    <r>
      <t xml:space="preserve">        Column 4:</t>
    </r>
    <r>
      <rPr>
        <sz val="10.5"/>
        <color indexed="8"/>
        <rFont val="Arial"/>
        <family val="2"/>
      </rPr>
      <t xml:space="preserve"> Divide the figure in column 2 by the figure in column 3, and give the result in decimals in column 4. This figure must</t>
    </r>
  </si>
  <si>
    <t xml:space="preserve">  be carried out at least to the third decimal point. This is the “basis of carriage value” for the station.</t>
  </si>
  <si>
    <r>
      <t xml:space="preserve">        Column 5: </t>
    </r>
    <r>
      <rPr>
        <sz val="10.5"/>
        <color indexed="8"/>
        <rFont val="Arial"/>
        <family val="2"/>
      </rPr>
      <t>For each independent station, give the “type-value” as “1.0.” For each network or noncommercial educational station,</t>
    </r>
  </si>
  <si>
    <t xml:space="preserve">  give the type-value as “.25.”</t>
  </si>
  <si>
    <r>
      <t xml:space="preserve">        Column 6:</t>
    </r>
    <r>
      <rPr>
        <sz val="10.5"/>
        <color indexed="8"/>
        <rFont val="Arial"/>
        <family val="2"/>
      </rPr>
      <t xml:space="preserve"> Multiply the figure in column 4 by the figure in column 5, and give the result in column 6. Round to no less than the</t>
    </r>
  </si>
  <si>
    <t xml:space="preserve">  2. NUMBER</t>
  </si>
  <si>
    <t xml:space="preserve">  3. NUMBER</t>
  </si>
  <si>
    <t xml:space="preserve"> 4. BASIS OF</t>
  </si>
  <si>
    <t xml:space="preserve">  5. TYPE</t>
  </si>
  <si>
    <t xml:space="preserve">  6. DSE</t>
  </si>
  <si>
    <t xml:space="preserve">   SIGN</t>
  </si>
  <si>
    <t xml:space="preserve">      OF HOURS</t>
  </si>
  <si>
    <t xml:space="preserve">     CARRIAGE</t>
  </si>
  <si>
    <t xml:space="preserve">      VALUE</t>
  </si>
  <si>
    <t xml:space="preserve">      CARRIED BY</t>
  </si>
  <si>
    <t xml:space="preserve">      STATION</t>
  </si>
  <si>
    <t xml:space="preserve">     VALUE</t>
  </si>
  <si>
    <t xml:space="preserve">      SYSTEM</t>
  </si>
  <si>
    <t xml:space="preserve">      ON AIR</t>
  </si>
  <si>
    <t xml:space="preserve">     Enter the sum here and in line 2 of part 5 of this schedule,   . . . . . . . . . . . </t>
  </si>
  <si>
    <r>
      <t>. . . . . . . . . .</t>
    </r>
    <r>
      <rPr>
        <sz val="9"/>
        <color indexed="8"/>
        <rFont val="Wingdings 3"/>
        <family val="1"/>
      </rPr>
      <t>u</t>
    </r>
  </si>
  <si>
    <r>
      <t>Column 1:</t>
    </r>
    <r>
      <rPr>
        <sz val="10.5"/>
        <color indexed="8"/>
        <rFont val="Arial"/>
        <family val="2"/>
      </rPr>
      <t xml:space="preserve"> Give the call sign of each station listed in space I (page 5, the Log of Substitute Programs) if that station:</t>
    </r>
  </si>
  <si>
    <t xml:space="preserve">   • Was carried by your system in substitution for a program that your system was permitted to delete under FCC rules and regular-</t>
  </si>
  <si>
    <t xml:space="preserve">      tions in effect on October 19, 1976 (as shown by the letter “P” in column 7 of space I); and</t>
  </si>
  <si>
    <r>
      <t xml:space="preserve">   • Broadcast one or more</t>
    </r>
    <r>
      <rPr>
        <sz val="10.5"/>
        <color indexed="8"/>
        <rFont val="Arial Bold"/>
        <family val="2"/>
      </rPr>
      <t xml:space="preserve"> </t>
    </r>
    <r>
      <rPr>
        <sz val="10.5"/>
        <color indexed="8"/>
        <rFont val="Calibri"/>
        <family val="2"/>
      </rPr>
      <t>live, nonnetwork  programs during  that optional  carriage  (as shown by the word “Yes” in column 2 of</t>
    </r>
  </si>
  <si>
    <t xml:space="preserve">     space I).</t>
  </si>
  <si>
    <r>
      <t xml:space="preserve">     Column 2:</t>
    </r>
    <r>
      <rPr>
        <sz val="10.5"/>
        <color indexed="8"/>
        <rFont val="Arial"/>
        <family val="2"/>
      </rPr>
      <t xml:space="preserve"> For each station give the number of</t>
    </r>
    <r>
      <rPr>
        <sz val="10.5"/>
        <color indexed="8"/>
        <rFont val="Arial Bold"/>
        <family val="2"/>
      </rPr>
      <t xml:space="preserve"> </t>
    </r>
    <r>
      <rPr>
        <sz val="10.5"/>
        <color indexed="8"/>
        <rFont val="Arial"/>
        <family val="2"/>
      </rPr>
      <t>live, nonnetwork programs carried in substitution for programs that were deleted</t>
    </r>
  </si>
  <si>
    <t>at your option. This figure should  correspond with the information in space I.</t>
  </si>
  <si>
    <r>
      <t xml:space="preserve">     Column 3:</t>
    </r>
    <r>
      <rPr>
        <sz val="10.5"/>
        <color indexed="8"/>
        <rFont val="Arial"/>
        <family val="2"/>
      </rPr>
      <t xml:space="preserve"> Enter the number of days in the calendar year: 365, except in a leap year.</t>
    </r>
  </si>
  <si>
    <r>
      <t xml:space="preserve">     Column 4:</t>
    </r>
    <r>
      <rPr>
        <sz val="10.5"/>
        <color indexed="8"/>
        <rFont val="Arial"/>
        <family val="2"/>
      </rPr>
      <t xml:space="preserve"> Divide the figure in column 2 by the figure in column 3, and give the result in column 4. Round to no less than the third</t>
    </r>
  </si>
  <si>
    <t xml:space="preserve">   3. NUMBER</t>
  </si>
  <si>
    <t xml:space="preserve">  4. DSE</t>
  </si>
  <si>
    <t xml:space="preserve">  1. CALL</t>
  </si>
  <si>
    <t xml:space="preserve">   2. NUMBER</t>
  </si>
  <si>
    <t xml:space="preserve">    SIGN</t>
  </si>
  <si>
    <t xml:space="preserve">     OF</t>
  </si>
  <si>
    <t xml:space="preserve">      OF DAYS</t>
  </si>
  <si>
    <t xml:space="preserve">      SIGN</t>
  </si>
  <si>
    <t xml:space="preserve">       OF</t>
  </si>
  <si>
    <t xml:space="preserve">     PROGRAMS</t>
  </si>
  <si>
    <t xml:space="preserve">      IN YEAR</t>
  </si>
  <si>
    <t xml:space="preserve">       PROGRAMS</t>
  </si>
  <si>
    <t xml:space="preserve">       IN YEAR</t>
  </si>
  <si>
    <t xml:space="preserve">     Enter the sum here and in line 3 of part 5 of this schedule,   . . . . . . . . </t>
  </si>
  <si>
    <r>
      <t>TOTAL NUMBER OF DSEs:</t>
    </r>
    <r>
      <rPr>
        <sz val="10"/>
        <color indexed="8"/>
        <rFont val="Arial"/>
        <family val="2"/>
      </rPr>
      <t xml:space="preserve"> Give the amounts from the boxes in parts 2, 3, and 4 of this schedule and add them to provide the total</t>
    </r>
  </si>
  <si>
    <r>
      <t>1. Number of DSEs from part 2</t>
    </r>
    <r>
      <rPr>
        <sz val="10"/>
        <color indexed="8"/>
        <rFont val="Webdings"/>
        <family val="1"/>
      </rPr>
      <t>=</t>
    </r>
  </si>
  <si>
    <r>
      <t>2. Number of DSEs from part 3</t>
    </r>
    <r>
      <rPr>
        <sz val="10"/>
        <color indexed="8"/>
        <rFont val="Webdings"/>
        <family val="1"/>
      </rPr>
      <t>=</t>
    </r>
  </si>
  <si>
    <r>
      <t>3. Number of DSEs from part 4</t>
    </r>
    <r>
      <rPr>
        <sz val="10"/>
        <color indexed="8"/>
        <rFont val="Webdings"/>
        <family val="1"/>
      </rPr>
      <t>=</t>
    </r>
  </si>
  <si>
    <r>
      <t>If your cable system is located within a top 100 television market and the station is not exempt in Part 7, you must</t>
    </r>
    <r>
      <rPr>
        <sz val="10.5"/>
        <color indexed="8"/>
        <rFont val="Arial Bold"/>
        <family val="2"/>
      </rPr>
      <t xml:space="preserve"> </t>
    </r>
    <r>
      <rPr>
        <sz val="10.5"/>
        <color indexed="8"/>
        <rFont val="Arial"/>
        <family val="2"/>
      </rPr>
      <t>also compute a</t>
    </r>
  </si>
  <si>
    <t>Syndicated Exclusivity Surcharge. Indicate which major television market any portion of your cable system is located in as defined</t>
  </si>
  <si>
    <r>
      <t xml:space="preserve">                                 c</t>
    </r>
    <r>
      <rPr>
        <sz val="10.5"/>
        <color indexed="8"/>
        <rFont val="Arial"/>
        <family val="2"/>
      </rPr>
      <t xml:space="preserve"> First 50 major television market</t>
    </r>
  </si>
  <si>
    <r>
      <t>c</t>
    </r>
    <r>
      <rPr>
        <sz val="10.5"/>
        <color indexed="8"/>
        <rFont val="Arial"/>
        <family val="2"/>
      </rPr>
      <t xml:space="preserve"> Second 50 major television market</t>
    </r>
  </si>
  <si>
    <r>
      <t xml:space="preserve">Step 1: </t>
    </r>
    <r>
      <rPr>
        <sz val="10.5"/>
        <color indexed="8"/>
        <rFont val="Arial"/>
        <family val="2"/>
      </rPr>
      <t xml:space="preserve">  In line 1, give the total DSEs by subscriber group for commercial VHF Grade B contour stations listed in block A, part 9 of</t>
    </r>
  </si>
  <si>
    <t xml:space="preserve">                  this schedule.</t>
  </si>
  <si>
    <r>
      <t xml:space="preserve">Step 2:   </t>
    </r>
    <r>
      <rPr>
        <sz val="10.5"/>
        <color indexed="8"/>
        <rFont val="Arial"/>
        <family val="2"/>
      </rPr>
      <t>In line 2, give the total number of DSEs by subscriber group for the VHF Grade B contour stations  that were classified as</t>
    </r>
  </si>
  <si>
    <t xml:space="preserve">                  Exempt DSEs in block C, part 7 of this schedule. If none enter zero.</t>
  </si>
  <si>
    <r>
      <t>Step 3: </t>
    </r>
    <r>
      <rPr>
        <sz val="10.5"/>
        <color indexed="8"/>
        <rFont val="Arial"/>
        <family val="2"/>
      </rPr>
      <t xml:space="preserve">  In line 3, subtract line 2 from line 1. This is the total number of DSEs used to compute the surcharge.</t>
    </r>
  </si>
  <si>
    <r>
      <t>Step 4: </t>
    </r>
    <r>
      <rPr>
        <sz val="10.5"/>
        <color indexed="8"/>
        <rFont val="Arial"/>
        <family val="2"/>
      </rPr>
      <t xml:space="preserve">  Compute the surcharge for each subscriber group using the formula outlined in block D, section 3 or 4 of part 7 of this</t>
    </r>
  </si>
  <si>
    <t xml:space="preserve">                  schedule. In making this computation, use gross receipts figures applicable to the particular group. You do not need to show</t>
  </si>
  <si>
    <t xml:space="preserve">                  your actual calculations on this form.</t>
  </si>
  <si>
    <t xml:space="preserve">Line 1:  Enter the VHF DSEs . . . . . . . </t>
  </si>
  <si>
    <t xml:space="preserve">Line 1:  Enter the VHF DSEs . . . . . . </t>
  </si>
  <si>
    <t>Line 2:  Enter the Exempt DSEs . . . . .</t>
  </si>
  <si>
    <t>Line 3:  Subtract line 2 from line 1</t>
  </si>
  <si>
    <t xml:space="preserve">                and enter here. This is the</t>
  </si>
  <si>
    <t xml:space="preserve">                total number of DSEs for</t>
  </si>
  <si>
    <t xml:space="preserve">                this subscriber group</t>
  </si>
  <si>
    <t xml:space="preserve">                subject to the surcharge</t>
  </si>
  <si>
    <t xml:space="preserve">                computation . . . . . . . . . . . . . . </t>
  </si>
  <si>
    <t xml:space="preserve">                First Group . . . . . . . . . . . . . . . </t>
  </si>
  <si>
    <t>SUM OF DSEs OF SUBSTITUTE-BASIS STATIONS:</t>
  </si>
  <si>
    <t>÷</t>
  </si>
  <si>
    <t>SUBSTITUTE-BASIS  STATIONS: COMPUTATION OF DSEs</t>
  </si>
  <si>
    <t>Basis Stations</t>
  </si>
  <si>
    <t>Substitute-</t>
  </si>
  <si>
    <t>SUM OF DSEs OF CATEGORY LAC STATIONS:</t>
  </si>
  <si>
    <t>=</t>
  </si>
  <si>
    <t>4. BASIS OF</t>
  </si>
  <si>
    <t>CATEGORY LAC STATIONS: COMPUTATION OF DSEs</t>
  </si>
  <si>
    <t>Capacity</t>
  </si>
  <si>
    <t>Channel</t>
  </si>
  <si>
    <t>Activated</t>
  </si>
  <si>
    <t>Lack of</t>
  </si>
  <si>
    <t>Time Due to</t>
  </si>
  <si>
    <t>Carried Part</t>
  </si>
  <si>
    <t>DSE SCHEDULE. PAGE 12.</t>
  </si>
  <si>
    <t>Line 7: Multiply line 6 by line 5 and enter here and on line 2, block 3, space L (page 7)</t>
  </si>
  <si>
    <t>LAC</t>
  </si>
  <si>
    <t xml:space="preserve">   were located within that station’s local service area and others were located outside that area. For the definition of a station’s “local</t>
  </si>
  <si>
    <r>
      <t xml:space="preserve">   What is a partially distant station?</t>
    </r>
    <r>
      <rPr>
        <sz val="11"/>
        <color indexed="8"/>
        <rFont val="Arial"/>
        <family val="2"/>
      </rPr>
      <t xml:space="preserve"> A station is “partially distant” if, at the time your system carried it, some of your subscribers</t>
    </r>
  </si>
  <si>
    <t xml:space="preserve">     blank.</t>
  </si>
  <si>
    <t xml:space="preserve">   • If your answer is “Yes” (that is, if you carried one or more partially distant stations), you must complete part 9. Leave block B below</t>
  </si>
  <si>
    <t xml:space="preserve">   • If your answer is “No,” compute your system’s base rate fee in block B. Leave part 9 blank.</t>
  </si>
  <si>
    <t xml:space="preserve">   • In block A, indicate, by checking “Yes” or “No,” whether your system carried any partially distant stations.</t>
  </si>
  <si>
    <t xml:space="preserve">   6 was checked “Yes,” use the total number of DSEs from part 5.</t>
  </si>
  <si>
    <t xml:space="preserve">   You must complete this part of the DSE schedule for the SUM OF PERMITTED DSEs in part 6, block B;  however, if block A of part</t>
  </si>
  <si>
    <t xml:space="preserve">   Instructions:</t>
  </si>
  <si>
    <t xml:space="preserve">  Syndicated Exclusivity Surcharge. . . . . . . . . . . . . . . . . . . . . . . . . . . . . . . . . . . . . . . . . . . . . . . . . . . . . . . . . . . . . . . . </t>
  </si>
  <si>
    <t xml:space="preserve">       Enter here and on line 2, block 4, space L (page 7)</t>
  </si>
  <si>
    <t xml:space="preserve">  G. Add lines A, C, and F. This is your surcharge.</t>
  </si>
  <si>
    <t xml:space="preserve">  F. Multiply line D by line E and enter here . . . . . . . . . . . . . . . . . . . . . . . . . . . . . . . . . . . . . . . . . . . . . . . . . . . . . . . . . . . . . . </t>
  </si>
  <si>
    <r>
      <t>. . . . . . . .</t>
    </r>
    <r>
      <rPr>
        <sz val="10"/>
        <color indexed="8"/>
        <rFont val="Wingdings 3"/>
        <family val="1"/>
      </rPr>
      <t>u</t>
    </r>
    <r>
      <rPr>
        <sz val="10"/>
        <color indexed="8"/>
        <rFont val="Calibri"/>
        <family val="2"/>
      </rPr>
      <t xml:space="preserve"> </t>
    </r>
  </si>
  <si>
    <t xml:space="preserve">  E. Subtract 4.000 from the total DSEs (the figure on line C in</t>
  </si>
  <si>
    <r>
      <t>. . . . . . . . .</t>
    </r>
    <r>
      <rPr>
        <sz val="10"/>
        <color indexed="8"/>
        <rFont val="Wingdings 3"/>
        <family val="1"/>
      </rPr>
      <t>u</t>
    </r>
  </si>
  <si>
    <t xml:space="preserve">  C. Multiply line B by 3.000 and enter here. . . . . . . . . . . . . . . . . . . . . . . . . . . . . . . . . . . . . . . . . . . . . . . . . . . . . . . . . </t>
  </si>
  <si>
    <t xml:space="preserve">  B. Enter 0.00189 of gross receipts (the amount in section 1). . . . . . . . . . . . . . .  . . . . . . . . . </t>
  </si>
  <si>
    <t xml:space="preserve">  A. Enter 0.00300 of gross receipts (the amount in section 1). . . . . . . . . . . . . . . . . . . . . . . . . . . . . . . . . . . . . . . . . </t>
  </si>
  <si>
    <t xml:space="preserve">  If the figure in section 2, line C is more than 4.000, compute your surcharge here and leave section 4a blank.</t>
  </si>
  <si>
    <t>• Compute a base rate fee for each subscriber group using the formula outline in block B of part 8 of this schedule on the preceding          page.  In making this computation, use the DSE and gross receipts figure applicable to the particular subscriber group (that is, the total DSEs for that group's complement of stations and total gross receipts from the subscribers in that group).  You do not need to show your actual calculations on the form.</t>
  </si>
  <si>
    <t>• Give the call sign for each of the stations in the subscriber group’s complement—that is, each station that is distant to all of the
subscribers in the group.</t>
  </si>
  <si>
    <t>Computation
of
Base Rate Fee
and
Syndicated
Exclusivity
Surcharge
for
Partially
Distant
Stations, and
for Partially
Permitted
Stations</t>
  </si>
  <si>
    <t>Add lines A, C, and F. This is your base rate fee.</t>
  </si>
  <si>
    <t>G.</t>
  </si>
  <si>
    <t>Multiply line D by line E and enter here</t>
  </si>
  <si>
    <t>F.</t>
  </si>
  <si>
    <t>(the figure in section 2) and enter here</t>
  </si>
  <si>
    <t>Subtract 4.000 from total DSEs</t>
  </si>
  <si>
    <t>E.</t>
  </si>
  <si>
    <t>Enter 0.00330 of gross receipts</t>
  </si>
  <si>
    <t>D.</t>
  </si>
  <si>
    <t>Page 20 – Part 9 (1-40)</t>
  </si>
  <si>
    <r>
      <t>Step 1:</t>
    </r>
    <r>
      <rPr>
        <sz val="9"/>
        <color indexed="8"/>
        <rFont val="Arial"/>
        <family val="2"/>
      </rPr>
      <t xml:space="preserve">  Use part 9, Block A, of the DSE Schedule to report each distant multicast stream of programming that is transmitted from</t>
    </r>
  </si>
  <si>
    <r>
      <rPr>
        <b/>
        <sz val="10"/>
        <color indexed="8"/>
        <rFont val="Arial"/>
        <family val="2"/>
      </rPr>
      <t xml:space="preserve">Instructions: </t>
    </r>
    <r>
      <rPr>
        <sz val="10"/>
        <color indexed="8"/>
        <rFont val="Arial"/>
        <family val="2"/>
      </rPr>
      <t>You must give (1) the number of channels on which the cable system carried television broadcast stations</t>
    </r>
  </si>
  <si>
    <t>(Title of official position held in corporation or partnership)</t>
  </si>
  <si>
    <t xml:space="preserve"> •  I have examined the statement of account and hereby declare under penalty of law that all statements of fact contained herein</t>
  </si>
  <si>
    <t>Telephone</t>
  </si>
  <si>
    <t>Email (optional)</t>
  </si>
  <si>
    <t>Fax (optional)</t>
  </si>
  <si>
    <t xml:space="preserve">Typed or printed name: </t>
  </si>
  <si>
    <t>Title:</t>
  </si>
  <si>
    <t>Date:</t>
  </si>
  <si>
    <t xml:space="preserve">and nonbroadcast services . . . . . . . . . . . . . . . . . . . . . . . . . . . . . . . . . . . . . . . . . . . . . . . . . . . . . . . . . . . . . . . . . . . . . . . . . . . . . . . . . . . . . </t>
  </si>
  <si>
    <t xml:space="preserve">system carried television broadcast stations . . . . . . . . . . . . . . . . . . . . . . . . . . . . . . . . . . . . . . . . . . . . . . . . . . . . . . . . . . . . . . . . . . . . . </t>
  </si>
  <si>
    <t xml:space="preserve">   (Title of official position held in corporation or partnership)</t>
  </si>
  <si>
    <r>
      <t xml:space="preserve"> </t>
    </r>
    <r>
      <rPr>
        <sz val="10.5"/>
        <color indexed="8"/>
        <rFont val="Arial Bold"/>
        <family val="2"/>
      </rPr>
      <t>(Agent of owner other than corporation or partnership)</t>
    </r>
    <r>
      <rPr>
        <sz val="10.5"/>
        <color indexed="8"/>
        <rFont val="Arial"/>
        <family val="2"/>
      </rPr>
      <t xml:space="preserve"> I am the duly authorized agent of the owner of the cable system as identified</t>
    </r>
  </si>
  <si>
    <r>
      <rPr>
        <b/>
        <sz val="11"/>
        <color indexed="8"/>
        <rFont val="Arial"/>
        <family val="2"/>
      </rPr>
      <t xml:space="preserve">Instructions: </t>
    </r>
    <r>
      <rPr>
        <sz val="11"/>
        <color indexed="8"/>
        <rFont val="Arial"/>
        <family val="2"/>
      </rPr>
      <t>You must give (1) the number of channels on which the cable system carried television broadcast stations</t>
    </r>
  </si>
  <si>
    <r>
      <t>Minimum Fee</t>
    </r>
    <r>
      <rPr>
        <sz val="9"/>
        <color indexed="8"/>
        <rFont val="Arial"/>
        <family val="2"/>
      </rPr>
      <t xml:space="preserve"> Total Gross Receipts</t>
    </r>
  </si>
  <si>
    <r>
      <t xml:space="preserve"> Total Base Rate Fee:</t>
    </r>
    <r>
      <rPr>
        <sz val="9"/>
        <color indexed="8"/>
        <rFont val="Arial"/>
        <family val="2"/>
      </rPr>
      <t xml:space="preserve"> $6,497.20 + $1,907.71 + $1,604.03 = $10,008.94</t>
    </r>
  </si>
  <si>
    <t>The fifth and each additional DSE</t>
  </si>
  <si>
    <t>Identification of Subscriber Groups</t>
  </si>
  <si>
    <t>service areas of stations B, D, and E.</t>
  </si>
  <si>
    <r>
      <t>In the column headed “Call Sign”:</t>
    </r>
    <r>
      <rPr>
        <sz val="10"/>
        <color indexed="8"/>
        <rFont val="Arial"/>
        <family val="2"/>
      </rPr>
      <t xml:space="preserve"> list the call signs of all distant stations identified by the letter “O” in column 5</t>
    </r>
  </si>
  <si>
    <t>FIFTH SUBSCRIBER GROUP</t>
  </si>
  <si>
    <t>SIXTH SUBSCRIBER GROUP</t>
  </si>
  <si>
    <t>SEVENTH SUBSCRIBER GROUP</t>
  </si>
  <si>
    <t>EIGHTH SUBSCRIBER GROUP</t>
  </si>
  <si>
    <t>NINTH SUBSCRIBER GROUP</t>
  </si>
  <si>
    <t>TENTH SUBSCRIBER GROUP</t>
  </si>
  <si>
    <t>ELEVENTH SUBSCRIBER GROUP</t>
  </si>
  <si>
    <t>TWELVTH SUBSCRIBER GROUP</t>
  </si>
  <si>
    <t>THIRTEENTH SUBSCRIBER GROUP</t>
  </si>
  <si>
    <t>FOURTEENTH SUBSCRIBER GROUP</t>
  </si>
  <si>
    <t>FIFTEENTH SUBSCRIBER GROUP</t>
  </si>
  <si>
    <t>SIXTEENTH SUBSCRIBER GROUP</t>
  </si>
  <si>
    <t>SEVENTEENTH SUBSCRIBER GROUP</t>
  </si>
  <si>
    <t>EIGHTEENTH SUBSCRIBER GROUP</t>
  </si>
  <si>
    <t>TWENTYTH SUBSCRIBER GROUP</t>
  </si>
  <si>
    <t>TWENTY-FIRST SUBSCRIBER GROUP</t>
  </si>
  <si>
    <t>TWENTY-SECOND SUBSCRIBER GROUP</t>
  </si>
  <si>
    <t>TWENTY-THIRD SUBSCRIBER GROUP</t>
  </si>
  <si>
    <t>TWENTY-FOURTH SUBSCRIBER GROUP</t>
  </si>
  <si>
    <t>TWENTY-FIFTH SUBSCRIBER GROUP</t>
  </si>
  <si>
    <t>TWENTY-SIXTH SUBSCRIBER GROUP</t>
  </si>
  <si>
    <t>TWENTY-SEVENTH SUBSCRIBER GROUP</t>
  </si>
  <si>
    <t>TWENTY-EIGHTH SUBSCRIBER GROUP</t>
  </si>
  <si>
    <t>TWENTY-NINTH SUBSCRIBER GROUP</t>
  </si>
  <si>
    <t>THIRTIETH SUBSCRIBER GROUP</t>
  </si>
  <si>
    <t>THIRTY-FIRST SUBSCRIBER GROUP</t>
  </si>
  <si>
    <t>NINEENTH SUBSCRIBER GROUP</t>
  </si>
  <si>
    <t>THIRTY-SECOND SUBSCRIBER GROUP</t>
  </si>
  <si>
    <t>Space 9 Gross Receipts</t>
  </si>
  <si>
    <t>3.75 Fee Space 9 Gross Receipts</t>
  </si>
  <si>
    <t>Space G Basis of Carriage</t>
  </si>
  <si>
    <t xml:space="preserve">Subgroup  </t>
  </si>
  <si>
    <t>Subgroup Gross Receipts Total</t>
  </si>
  <si>
    <t>THIRTY-THIRD</t>
  </si>
  <si>
    <t>THIRTY-FOURTH</t>
  </si>
  <si>
    <t>THIRTY-FIFTH</t>
  </si>
  <si>
    <t>THIRTY-SIXTH</t>
  </si>
  <si>
    <t>THIRTY-SEVENTH</t>
  </si>
  <si>
    <t>THIRTY-EIGHTH</t>
  </si>
  <si>
    <t>THIRTY-NINTH</t>
  </si>
  <si>
    <t>FORTIETH</t>
  </si>
  <si>
    <t>FORTY-FIRST</t>
  </si>
  <si>
    <t>FORTY-SECOND</t>
  </si>
  <si>
    <t>FORTY-THIRD</t>
  </si>
  <si>
    <t>FORTY-FOURTH</t>
  </si>
  <si>
    <t>FORTY-FIFTH</t>
  </si>
  <si>
    <t>FORTY-SIXTH</t>
  </si>
  <si>
    <t>FORTY-SEVENTH</t>
  </si>
  <si>
    <t>FORTY-EIGHTH</t>
  </si>
  <si>
    <t>FORTY-NINTH</t>
  </si>
  <si>
    <t>FIFTIETH</t>
  </si>
  <si>
    <t>TWENTIETH</t>
  </si>
  <si>
    <t>FIFTY-FIRST</t>
  </si>
  <si>
    <t>FIFTY-SECOND</t>
  </si>
  <si>
    <t>FIFTY-THIRD</t>
  </si>
  <si>
    <t>FIFTY-FOURTH</t>
  </si>
  <si>
    <t>FIFTY-FIFTH</t>
  </si>
  <si>
    <t>FIFTY-SIXTH</t>
  </si>
  <si>
    <t>FIFTY-SEVENTH</t>
  </si>
  <si>
    <t>FIFTY-EIGHTH</t>
  </si>
  <si>
    <t>FIFTY-NINTH</t>
  </si>
  <si>
    <t>SIXTY-FIRST</t>
  </si>
  <si>
    <t>SIXTY-SECOND</t>
  </si>
  <si>
    <t>SIXTY-THIRD</t>
  </si>
  <si>
    <t>SIXTY-FOURTH</t>
  </si>
  <si>
    <t>SIXTY-FIFTH</t>
  </si>
  <si>
    <t>SIXTY-SIXTH</t>
  </si>
  <si>
    <t>SIXTY-SEVENTH</t>
  </si>
  <si>
    <t>SIXTY-EIGHTH</t>
  </si>
  <si>
    <t>SIXTY-NINTH</t>
  </si>
  <si>
    <t>SEVENTY-FIRST</t>
  </si>
  <si>
    <t>SEVENTY-SECOND</t>
  </si>
  <si>
    <t>SEVENTY-THIRD</t>
  </si>
  <si>
    <t>SEVENTY-FOURTH</t>
  </si>
  <si>
    <t>SEVENTY-FIFTH</t>
  </si>
  <si>
    <t>SEVENTY-SIXTH</t>
  </si>
  <si>
    <t>SEVENTY-SEVENTH</t>
  </si>
  <si>
    <t>SEVENTY-EIGHTH</t>
  </si>
  <si>
    <t>SEVENTY-NINTH</t>
  </si>
  <si>
    <t>SIXTIETH</t>
  </si>
  <si>
    <t>SEVENTIETH</t>
  </si>
  <si>
    <t>EIGHTIETH</t>
  </si>
  <si>
    <t>EIGHTY-FIRST</t>
  </si>
  <si>
    <t>EIGHTY-SECOND</t>
  </si>
  <si>
    <t>EIGHTY-THIRD</t>
  </si>
  <si>
    <t>EIGHTY-FOURTH</t>
  </si>
  <si>
    <t>EIGHTY-FIFTH</t>
  </si>
  <si>
    <t>EIGHTY-SIXTH</t>
  </si>
  <si>
    <t>EIGHTY-SEVENTH</t>
  </si>
  <si>
    <t>EIGHTY-EIGHTH</t>
  </si>
  <si>
    <t>EIGHTY-NINTH</t>
  </si>
  <si>
    <t>NINTIETH</t>
  </si>
  <si>
    <t>NINETY-FIRST</t>
  </si>
  <si>
    <t>NINETY-SECOND</t>
  </si>
  <si>
    <t>NINETY-THIRD</t>
  </si>
  <si>
    <t>NINETY-FOURTH</t>
  </si>
  <si>
    <t>NINETY-FIFTH</t>
  </si>
  <si>
    <t>NINETY-SIXTH</t>
  </si>
  <si>
    <t>NINETY-SEVENTH</t>
  </si>
  <si>
    <t>NINETY-EIGHTH</t>
  </si>
  <si>
    <t>NINETY-NINTH</t>
  </si>
  <si>
    <t>Subgroup/Community Name</t>
  </si>
  <si>
    <t>ONE HUNDREDTH</t>
  </si>
  <si>
    <t>ONE HUNDRED FIRST</t>
  </si>
  <si>
    <t>ONE HUNDRED SECOND</t>
  </si>
  <si>
    <t>ONE HUNDRED THIRD</t>
  </si>
  <si>
    <t>ONE HUNDRED FOURTH</t>
  </si>
  <si>
    <t>ONE HUNDRED FIFTH</t>
  </si>
  <si>
    <t>ONE HUNDRED SIXTH</t>
  </si>
  <si>
    <t>ONE HUNDRED SEVENTH</t>
  </si>
  <si>
    <t>ONE HUNDRED EIGHTH</t>
  </si>
  <si>
    <t>ONE HUNDRED NINTH</t>
  </si>
  <si>
    <t>ONE HUNDRED TENTH</t>
  </si>
  <si>
    <t>ONE HUNDRED ELEVENTH</t>
  </si>
  <si>
    <t>ONE HUNDRED TWELVTH</t>
  </si>
  <si>
    <t>ONE HUNDRED THIRTEENTH</t>
  </si>
  <si>
    <t>ONE HUNDRED FOURTEENTH</t>
  </si>
  <si>
    <t>ONE HUNDRED FIFTEENTH</t>
  </si>
  <si>
    <t>ONE HUNDRED SIXTEENTH</t>
  </si>
  <si>
    <t>ONE HUNDRED SEVENTEENTH</t>
  </si>
  <si>
    <t>ONE HUNDRED EIGHTEENTH</t>
  </si>
  <si>
    <t>ONE HUNDRED NINTEENTH</t>
  </si>
  <si>
    <t>ONE HUNDRED TWENTIETH</t>
  </si>
  <si>
    <t>ONE HUNDRED TWENTY-FIRST</t>
  </si>
  <si>
    <t>ONE HUNDRED TWENTY-SECOND</t>
  </si>
  <si>
    <t>ONE HUNDRED TWENTY-THIRD</t>
  </si>
  <si>
    <t>ONE HUNDRED TWENTY-FOURTH</t>
  </si>
  <si>
    <t>ONE HUNDRED TWENTY-FIFTH</t>
  </si>
  <si>
    <t>ONE HUNDRED TWENTY-SIXTH</t>
  </si>
  <si>
    <t>ONE HUNDRED TWENTY-SEVENTH</t>
  </si>
  <si>
    <t>ONE HUNDRED TWENTY-EIGHTH</t>
  </si>
  <si>
    <t>ONE HUNDRED TWENTY-NINTH</t>
  </si>
  <si>
    <t>ONE HUNDRED THIRTIETH</t>
  </si>
  <si>
    <t>ONE HUNDRED THIRTY-FIRST</t>
  </si>
  <si>
    <t>ONE HUNDRED THIRTY-SECOND</t>
  </si>
  <si>
    <t>ONE HUNDRED THIRTY-THIRD</t>
  </si>
  <si>
    <t>ONE HUNDRED THIRTY-FOURTH</t>
  </si>
  <si>
    <t>ONE HUNDRED THIRTY-FIFTH</t>
  </si>
  <si>
    <t>ONE HUNDRED THIRTY-SIXTH</t>
  </si>
  <si>
    <t>ONE HUNDRED THIRTY-SEVENTH</t>
  </si>
  <si>
    <t>ONE HUNDRED THIRTY-EIGHTH</t>
  </si>
  <si>
    <t>ONE HUNDRED THIRTY-NINTH</t>
  </si>
  <si>
    <t>ONE HUNDRED FORTIETH</t>
  </si>
  <si>
    <t>ONE HUNDRED FORTY-FIRST</t>
  </si>
  <si>
    <t>ONE HUNDRED FORTY-SECOND</t>
  </si>
  <si>
    <t>ONE HUNDRED FORTY-THIRD</t>
  </si>
  <si>
    <t>ONE HUNDRED FORTY-FOURTH</t>
  </si>
  <si>
    <t>ONE HUNDRED FORTY-FIFTH</t>
  </si>
  <si>
    <t>ONE HUNDRED FORTY-SIXTH</t>
  </si>
  <si>
    <t>ONE HUNDRED FORTY-SEVENTH</t>
  </si>
  <si>
    <t>ONE HUNDRED FORTY-EIGHTH</t>
  </si>
  <si>
    <t>** This is the decimal equivalent of 1/365, which is the interest assessment for one day late.</t>
  </si>
  <si>
    <t>* To view the interest rate chart click on www.copyright.gov/licensing/interest-rate.pdf. For further assistance please</t>
  </si>
  <si>
    <t>(interest charge)</t>
  </si>
  <si>
    <t>Line 4   Multiply line 3 by 0.00274** enter here and on line 3, block 4,</t>
  </si>
  <si>
    <t>x 0.00274</t>
  </si>
  <si>
    <t>days</t>
  </si>
  <si>
    <t>x</t>
  </si>
  <si>
    <t>Q</t>
  </si>
  <si>
    <t>You must complete this worksheet for those royalty payments submitted as a result of a late payment or underpayment.</t>
  </si>
  <si>
    <t>made by satellite carriers to satellite dish owners?</t>
  </si>
  <si>
    <t>During the accounting period did the cable system exclude any amounts of gross receipts for secondary transmissions</t>
  </si>
  <si>
    <t>scribers and amounts collected from subscribers receiving secondary transmissions pursuant to section 119.”</t>
  </si>
  <si>
    <t>service of providing secondary transmissions of primary broadcast transmitters, the system shall not include sub-</t>
  </si>
  <si>
    <t>“In determining the total number of subscribers and the gross amounts paid to the cable system for the basic</t>
  </si>
  <si>
    <t>lowing sentence:</t>
  </si>
  <si>
    <t>P</t>
  </si>
  <si>
    <t>The Satellite Home Viewer Act of 1988 amended Title 17, section 111(d)(1)(A), of the Copyright Act by adding the fol-</t>
  </si>
  <si>
    <t>SPECIAL STATEMENT CONCERNING GROSS RECEIPTS EXCLUSIONS</t>
  </si>
  <si>
    <t>the FCC’s syndicated exclusivity rules in effect on June 24, 1981.</t>
  </si>
  <si>
    <t>whole or in part, over the cable system that would have been subject to</t>
  </si>
  <si>
    <t>carriage of any commercial VHF station that places a grade B contour, in</t>
  </si>
  <si>
    <t>and the appropriate formula for the system’s market position.</t>
  </si>
  <si>
    <t>and regulations, must calculate a Syndicated Exclusivity Surcharge for the</t>
  </si>
  <si>
    <t>•  Compute the Syndicated Exclusivity Surcharge based upon these DSEs</t>
  </si>
  <si>
    <t>Exclusivity Surcharge.</t>
  </si>
  <si>
    <t>B of part 7. This is the total number of DSEs subject to the Syndicated</t>
  </si>
  <si>
    <t>used in computing the base rate fee and Syndicated Exclusivity Surcharge.</t>
  </si>
  <si>
    <t>•  Subtract the exempt DSEs from the number of DSEs determined in block</t>
  </si>
  <si>
    <t>of DSEs added. These DSEs used in computing the 3.75 fee will not be</t>
  </si>
  <si>
    <t>the surcharge in part 9 of this schedule.</t>
  </si>
  <si>
    <t>system must compute the 3.75 fee using a formula based on the number</t>
  </si>
  <si>
    <t>of partially-distant stations, and you elect to do so, you must compute</t>
  </si>
  <si>
    <t>ter referred to as “the former FCC rules”) in effect on June 24, 1981, the</t>
  </si>
  <si>
    <t>1981. If you qualify to calculate the royalty fee based upon the carriage</t>
  </si>
  <si>
    <t>been permitted under FCC rules, regulations, and authorizations (hereaf-</t>
  </si>
  <si>
    <t>exempt from the FCC’s syndicated exclusivity rules in effect on June 24,</t>
  </si>
  <si>
    <t>television market added stations after June 24, 1981, that would not have</t>
  </si>
  <si>
    <t>DSE Schedule were carried before March 31,1972. These stations are</t>
  </si>
  <si>
    <t>• Determine which of those stations reported in block b, part 7 of the</t>
  </si>
  <si>
    <t>to be completed.</t>
  </si>
  <si>
    <t>cable system. If none of these stations are carried, part 7 does not have</t>
  </si>
  <si>
    <t>sion market areas may be required to calculate the 3.75 fee and/or the</t>
  </si>
  <si>
    <t>VHF stations and place a grade B contour, in whole, or in part, over the</t>
  </si>
  <si>
    <t>the base rate fee. In addition, cable systems located within certain televi-</t>
  </si>
  <si>
    <t>•  Determine which station(s) reported in block B, part 6 are commercial</t>
  </si>
  <si>
    <t>The total royalty fee is determined by calculating the minimum fee and</t>
  </si>
  <si>
    <t>a major television market, part 7 does not have to be completed.</t>
  </si>
  <si>
    <t>THE ROYALTY FEE</t>
  </si>
  <si>
    <t>effect on June 24, 1981. If no portion of the cable system is located in</t>
  </si>
  <si>
    <t>and by the special formula.</t>
  </si>
  <si>
    <t>E  Carried pursuant to individual waiver of FCC rules (76.7)</t>
  </si>
  <si>
    <t>*F   A station previously carried on a part-time or substitute basis prior to June 25, 1981</t>
  </si>
  <si>
    <t>G  Commercial UHF station within grade-B contour, [76.59(d)(5), 76.61(e)(5), 76.63(a) referring to 76.61(e)(5)]</t>
  </si>
  <si>
    <t>M  Retransmission of a distant multicast stream.</t>
  </si>
  <si>
    <t xml:space="preserve">     76.61(b)(c)]</t>
  </si>
  <si>
    <t xml:space="preserve">     instructions for DSE schedule).</t>
  </si>
  <si>
    <t xml:space="preserve">1. CALL                </t>
  </si>
  <si>
    <t>BASIS</t>
  </si>
  <si>
    <t>2.  PERMITTED</t>
  </si>
  <si>
    <t>B  Specialty station as defined in 76.5(kk) (76.59(d)(1), 76.61(e)(1), 76.63(a) referring to 76.61(e)(1)</t>
  </si>
  <si>
    <r>
      <t>List the DSE for each distant station listed in parts 2, 3, and 4 of the schedule.
*(</t>
    </r>
    <r>
      <rPr>
        <b/>
        <sz val="10"/>
        <color indexed="8"/>
        <rFont val="Arial"/>
        <family val="2"/>
      </rPr>
      <t xml:space="preserve">Note: </t>
    </r>
    <r>
      <rPr>
        <sz val="10"/>
        <color indexed="8"/>
        <rFont val="Arial"/>
        <family val="2"/>
      </rPr>
      <t>For those stations identified by the letter “F” in column 2, you must complete the worksheet on page 14 of
this schedule to determine the DSE.)</t>
    </r>
  </si>
  <si>
    <t xml:space="preserve">                  x</t>
  </si>
  <si>
    <t xml:space="preserve">   x 0.0375</t>
  </si>
  <si>
    <t>Column 6: Compare the DSE figures listed in columns 2 and 5 and list the smaller of the two figures here. This figure should be entered</t>
  </si>
  <si>
    <t xml:space="preserve">     S—Substitute carriage under certain FCC rules, regulations, or authorizations. For further explanation, see page (vi) of the</t>
  </si>
  <si>
    <t xml:space="preserve">     B—Late-night programming: Carriage under FCC rules, sections 76.59(d)(3), 76.61(e)(3), or 76.63 (referring to</t>
  </si>
  <si>
    <t xml:space="preserve">     A—Part-time specialty programming: Carriage, on a part-time basis, of specialty programming under FCC rules, sections</t>
  </si>
  <si>
    <t xml:space="preserve">     (Note that the FCC rules and regulations cited below pertain to those in effect on June 24, 1981.)</t>
  </si>
  <si>
    <r>
      <rPr>
        <b/>
        <sz val="10"/>
        <color indexed="8"/>
        <rFont val="Arial"/>
        <family val="2"/>
      </rPr>
      <t>Instructions:</t>
    </r>
    <r>
      <rPr>
        <sz val="10"/>
        <color indexed="8"/>
        <rFont val="Arial"/>
        <family val="2"/>
      </rPr>
      <t xml:space="preserve"> You must complete this worksheet for those stations identifed by the letter “F” in column 2 of block B, part 6  (i.e., those</t>
    </r>
  </si>
  <si>
    <r>
      <rPr>
        <b/>
        <sz val="10"/>
        <color indexed="8"/>
        <rFont val="Arial"/>
        <family val="2"/>
      </rPr>
      <t>IMPORTANT</t>
    </r>
    <r>
      <rPr>
        <sz val="10"/>
        <color indexed="8"/>
        <rFont val="Arial"/>
        <family val="2"/>
      </rPr>
      <t>: The information you give in columns 2, 3, and 4 must be accurate and is subject to verifcation from the designated</t>
    </r>
  </si>
  <si>
    <r>
      <rPr>
        <b/>
        <sz val="10"/>
        <color indexed="8"/>
        <rFont val="Arial"/>
        <family val="2"/>
      </rPr>
      <t xml:space="preserve">Instructions: </t>
    </r>
    <r>
      <rPr>
        <sz val="10"/>
        <color indexed="8"/>
        <rFont val="Arial"/>
        <family val="2"/>
      </rPr>
      <t>Block A must be completed.</t>
    </r>
  </si>
  <si>
    <t xml:space="preserve">    In block A:</t>
  </si>
  <si>
    <t xml:space="preserve">    If your answer is “Yes,” complete blocks B and C, below.</t>
  </si>
  <si>
    <t xml:space="preserve">    If your answer is “No,” leave blocks B and C blank and complete part 8 of the DSE schedule.</t>
  </si>
  <si>
    <r>
      <rPr>
        <sz val="14"/>
        <color indexed="8"/>
        <rFont val="Arial"/>
        <family val="2"/>
      </rPr>
      <t xml:space="preserve"> </t>
    </r>
    <r>
      <rPr>
        <sz val="9"/>
        <color indexed="8"/>
        <rFont val="Arial"/>
        <family val="2"/>
      </rPr>
      <t>Yes—List each station below with its appropriate permitted DSE</t>
    </r>
  </si>
  <si>
    <r>
      <rPr>
        <sz val="14"/>
        <color indexed="8"/>
        <rFont val="Arial"/>
        <family val="2"/>
      </rPr>
      <t xml:space="preserve"> </t>
    </r>
    <r>
      <rPr>
        <sz val="9"/>
        <color indexed="8"/>
        <rFont val="Arial"/>
        <family val="2"/>
      </rPr>
      <t>No—Enter zero and proceed to part 8.</t>
    </r>
  </si>
  <si>
    <t xml:space="preserve"> No—Proceed to part 8</t>
  </si>
  <si>
    <t xml:space="preserve"> Yes—Complete blocks B and C .</t>
  </si>
  <si>
    <t xml:space="preserve"> No—Complete section 4 below.</t>
  </si>
  <si>
    <t xml:space="preserve"> Yes—Complete section 3 below.</t>
  </si>
  <si>
    <t xml:space="preserve"> Yes—Complete part 9 of this schedule.</t>
  </si>
  <si>
    <t xml:space="preserve"> No—Complete the applicable section below.</t>
  </si>
  <si>
    <t>If the figure in section 2, line C is 4.000 or less, compute your surcharge here and leave section 4b blank. NOTE: If the DSE</t>
  </si>
  <si>
    <t>Computation
of the
Syndicated
Exclusivity
Surcharge</t>
  </si>
  <si>
    <r>
      <t xml:space="preserve"> </t>
    </r>
    <r>
      <rPr>
        <sz val="11"/>
        <color indexed="8"/>
        <rFont val="Arial"/>
        <family val="2"/>
      </rPr>
      <t>Yes—Complete part 9 of this schedule.</t>
    </r>
  </si>
  <si>
    <t xml:space="preserve">  D. Enter 0.00089 of gross receipts (the amount in section 1). . . . . . . . . . . . . . . . . . . . . . . . . </t>
  </si>
  <si>
    <t xml:space="preserve">       section 2) and enter here. . . . . . . . . . . . . . . . . . . . . . . . . . . . . . . . . . . . . . . . . . . . . . . . . . .</t>
  </si>
  <si>
    <t xml:space="preserve"> No—Complete the following sections.</t>
  </si>
  <si>
    <t xml:space="preserve"> $.</t>
  </si>
  <si>
    <t xml:space="preserve">. . . . . .  . . . . . . . . . . . . . . . . . . . . . . </t>
  </si>
  <si>
    <r>
      <rPr>
        <b/>
        <sz val="10"/>
        <color indexed="8"/>
        <rFont val="Arial"/>
        <family val="2"/>
      </rPr>
      <t>In General:</t>
    </r>
    <r>
      <rPr>
        <sz val="10"/>
        <color indexed="8"/>
        <rFont val="Arial"/>
        <family val="2"/>
      </rPr>
      <t xml:space="preserve"> If any of the stations you carried were partially distant, the statute allows you, in computing your base rate fee, to exclude receipts from subscribers located within the station’s local service area, from your system’s total gross receipts. To take advantage of this exclusion, you must:</t>
    </r>
  </si>
  <si>
    <r>
      <rPr>
        <b/>
        <sz val="10"/>
        <color indexed="8"/>
        <rFont val="Arial"/>
        <family val="2"/>
      </rPr>
      <t>First:</t>
    </r>
    <r>
      <rPr>
        <sz val="10"/>
        <color indexed="8"/>
        <rFont val="Arial"/>
        <family val="2"/>
      </rPr>
      <t xml:space="preserve"> Divide all of your subscribers into subscriber groups, each group consisting entirely of subscribers that are distant to the same station or the same group of stations. Next: Treat each subscriber group as if it were a separate cable system. Determine the number of DSEs and the portion of your system’s gross receipts attributable to that group, and calculate a separate base rate fee for each group.</t>
    </r>
  </si>
  <si>
    <t>NOTE: If any portion of your cable system is located within the top 100 television market and the station is not exempt in part 7, you must also compute a Syndicated Exclusivity Surcharge for each subscriber group. In this case, complete both block A and B below.  However, if your cable system is wholly located outside all major television markets, complete block A only.</t>
  </si>
  <si>
    <r>
      <rPr>
        <b/>
        <sz val="10"/>
        <color indexed="8"/>
        <rFont val="Arial"/>
        <family val="2"/>
      </rPr>
      <t>Step 2:</t>
    </r>
    <r>
      <rPr>
        <sz val="10"/>
        <color indexed="8"/>
        <rFont val="Arial"/>
        <family val="2"/>
      </rPr>
      <t xml:space="preserve"> For each wholly distant and each partially distant station you carried, determine which of your subscribers were located
outside the station’s local service area. A subscriber located outside the local service area of a station is distant to that station (and, by the same token, the station is distant to the subscriber.)</t>
    </r>
  </si>
  <si>
    <r>
      <rPr>
        <b/>
        <sz val="10"/>
        <color indexed="8"/>
        <rFont val="Arial"/>
        <family val="2"/>
      </rPr>
      <t>Step 3:</t>
    </r>
    <r>
      <rPr>
        <sz val="10"/>
        <color indexed="8"/>
        <rFont val="Arial"/>
        <family val="2"/>
      </rPr>
      <t xml:space="preserve"> Divide your subscribers into subscriber groups according to the complement of stations to which they are distant. Each
subscriber group must consist entirely of subscribers who are distant to exactly the same complement of stations. Note that a cable system will have only one subscriber group when the distant stations it carried have local service areas that coincide.</t>
    </r>
  </si>
  <si>
    <t>Computation     of                    Base Rate Fee</t>
  </si>
  <si>
    <r>
      <rPr>
        <b/>
        <sz val="10"/>
        <color indexed="8"/>
        <rFont val="Arial"/>
        <family val="2"/>
      </rPr>
      <t>IMPORTANT:</t>
    </r>
    <r>
      <rPr>
        <sz val="10"/>
        <color indexed="8"/>
        <rFont val="Arial"/>
        <family val="2"/>
      </rPr>
      <t xml:space="preserve"> It is no longer necessary to report television signals on a system-wide basis. Carriage of television broadcast signals shall instead be reported on a community-by-community basis (subscriber groups) if the cable system reported multiple channel line-ups in Space G.</t>
    </r>
  </si>
  <si>
    <t>1) your system is located wholly outside all major and smaller television markets, give each station’s DSE as you gave it in parts 2, 3, and 4 of this schedule; or,</t>
  </si>
  <si>
    <r>
      <t>Step 1:</t>
    </r>
    <r>
      <rPr>
        <sz val="9"/>
        <color indexed="8"/>
        <rFont val="Arial"/>
        <family val="2"/>
      </rPr>
      <t xml:space="preserve"> Use part 9, block A, of the DSE Schedule to establish subscriber groups to compute the base rate fee for wholly and</t>
    </r>
  </si>
  <si>
    <r>
      <t>Step 3:</t>
    </r>
    <r>
      <rPr>
        <sz val="9"/>
        <color indexed="8"/>
        <rFont val="Arial"/>
        <family val="2"/>
      </rPr>
      <t xml:space="preserve"> Use part 9, block B, to compute a syndicated exclusivity surcharge for any wholly or partially permitted distant</t>
    </r>
  </si>
  <si>
    <t xml:space="preserve"> last day of the accounting period (June 30 or December 31, as the case may be).</t>
  </si>
  <si>
    <t xml:space="preserve"> down by categories of secondary transmission service. In general, you can compute the number of subscribers in</t>
  </si>
  <si>
    <t xml:space="preserve"> each category by counting the number of billings in that category (the number of persons or organizations charged</t>
  </si>
  <si>
    <t xml:space="preserve"> separately for the particular service at the rate indicated—not the number of sets receiving service).</t>
  </si>
  <si>
    <t xml:space="preserve"> category, but do not include discounts allowed for advance payment.</t>
  </si>
  <si>
    <t xml:space="preserve"> systems most commonly provide to their subscribers. Give the number of subscribers and rate for each listed category</t>
  </si>
  <si>
    <t xml:space="preserve"> categories, that person or entity should be counted as a subscriber in each applicable category. Example: a residential</t>
  </si>
  <si>
    <t xml:space="preserve"> subscriber who pays extra for cable service to additional sets would be included in the count under “Service to the</t>
  </si>
  <si>
    <t xml:space="preserve"> first set” and would be counted once again under “Service to additional set(s).”</t>
  </si>
  <si>
    <t xml:space="preserve"> printed in block 1 (for example, tiers of services that include one or more secondary transmissions), list them, together</t>
  </si>
  <si>
    <t xml:space="preserve"> with the number of subscribers and rates, in the right-hand block. A two- or three-word description of the service is</t>
  </si>
  <si>
    <t xml:space="preserve"> sufficient.</t>
  </si>
  <si>
    <t xml:space="preserve"> Residential:</t>
  </si>
  <si>
    <t xml:space="preserve"> Motel, hotel</t>
  </si>
  <si>
    <t xml:space="preserve"> Commercial</t>
  </si>
  <si>
    <t xml:space="preserve"> Converter</t>
  </si>
  <si>
    <t xml:space="preserve"> Continuing Services:</t>
  </si>
  <si>
    <t xml:space="preserve"> Installation: Residential</t>
  </si>
  <si>
    <t>• Pay cable-add’l channel</t>
  </si>
  <si>
    <t>STATION</t>
  </si>
  <si>
    <t>CARRIAGE</t>
  </si>
  <si>
    <t>SIGN</t>
  </si>
  <si>
    <t>6. LOCATION OF STATION</t>
  </si>
  <si>
    <t>5. BASIS OF</t>
  </si>
  <si>
    <t>4. DISTANT?</t>
  </si>
  <si>
    <t>3. TYPE</t>
  </si>
  <si>
    <t>2. B’CAST</t>
  </si>
  <si>
    <t>1. CALL</t>
  </si>
  <si>
    <t>FCC. For Mexican or Canadian stations, if any, give the name of the community with which the station is identifed.</t>
  </si>
  <si>
    <t>tion “E” (exempt). For simulcasts, also enter “E”. If you carried the channel on any other basis, enter “O.” For a further</t>
  </si>
  <si>
    <t>the cable system and a primary transmitter or an association representing the primary transmitter, enter the designa-</t>
  </si>
  <si>
    <t>of a written agreement entered into on or before June 30, 2009, between a cable system or an association representing</t>
  </si>
  <si>
    <t>For the retransmission of a distant multicast stream that is not subject to a royalty payment because it is the subject</t>
  </si>
  <si>
    <t>carried the distant station on a part-time basis because of lack of activated channel capacity.</t>
  </si>
  <si>
    <t>cable system carried the distant station during the accounting period. Indicate by entering “LAC” if your cable system</t>
  </si>
  <si>
    <t>(for independent multicast), “E” (for noncommercial educational), or “E-M” (for noncommercial educational multicast).</t>
  </si>
  <si>
    <t>educational station, by entering the letter “N” (for network), “N-M” (for network multicast), “I” (for independent), “I-M”</t>
  </si>
  <si>
    <t>on which your cable system carried the station.</t>
  </si>
  <si>
    <t>its community of license. For example, WRC is Channel 4 in Washington, D.C. This may be different from the channel</t>
  </si>
  <si>
    <t>WETA-simulcast).</t>
  </si>
  <si>
    <t>cast stream as “WETA-2”. Simulcast streams must be reported in column 1 (list each stream separately; for example</t>
  </si>
  <si>
    <t>each multicast stream associated with a station according to its over-the-air designation. For example, report multi-</t>
  </si>
  <si>
    <t>• List the station here, and also in space I, if the station was carried both on a substitute basis and also on some other</t>
  </si>
  <si>
    <t>station was carried only on a substitute basis.</t>
  </si>
  <si>
    <t>• Do not list the station here in space G—but do list it in space I (the Special Statement and Program Log)—if the</t>
  </si>
  <si>
    <t>basis under specifc FCC rules, regulations, or authorizations:</t>
  </si>
  <si>
    <t>Television</t>
  </si>
  <si>
    <t>Transmitters:</t>
  </si>
  <si>
    <t>substitute program basis, as explained in the next paragraph.</t>
  </si>
  <si>
    <t>Primary</t>
  </si>
  <si>
    <t>76.59(d)(2) and (4), 76.61(e)(2) and (4), or 76.63 (referring to 76.61(e)(2) and (4))]; and (2) certain stations carried on a</t>
  </si>
  <si>
    <t>FCC rules and regulations in effect on June 24, 1981, permitting the carriage of certain network programs [sections</t>
  </si>
  <si>
    <t>G</t>
  </si>
  <si>
    <t>PRIMARY TRANSMITTERS: TELEVISION</t>
  </si>
  <si>
    <t xml:space="preserve"> 1. CALL</t>
  </si>
  <si>
    <t xml:space="preserve">    OF</t>
  </si>
  <si>
    <t xml:space="preserve">    STATION</t>
  </si>
  <si>
    <t xml:space="preserve">    CHANNEL</t>
  </si>
  <si>
    <t xml:space="preserve">    NUMBER</t>
  </si>
  <si>
    <t xml:space="preserve">   (Yes or No)</t>
  </si>
  <si>
    <t xml:space="preserve">    CARRIAGE</t>
  </si>
  <si>
    <t xml:space="preserve">    (If Distant)</t>
  </si>
  <si>
    <r>
      <t>In General:</t>
    </r>
    <r>
      <rPr>
        <sz val="10"/>
        <color indexed="8"/>
        <rFont val="Arial"/>
        <family val="2"/>
      </rPr>
      <t xml:space="preserve"> In space G, identify every television station (including translator stations and low power television stations)</t>
    </r>
  </si>
  <si>
    <r>
      <t>carried by your cable system during the accounting period,</t>
    </r>
    <r>
      <rPr>
        <sz val="10"/>
        <color indexed="8"/>
        <rFont val="Arial Bold"/>
        <family val="2"/>
      </rPr>
      <t xml:space="preserve"> </t>
    </r>
    <r>
      <rPr>
        <sz val="10"/>
        <color indexed="8"/>
        <rFont val="Arial"/>
        <family val="2"/>
      </rPr>
      <t>except (1) stations carried only on a part-time basis under</t>
    </r>
  </si>
  <si>
    <r>
      <t>Substitute Basis Stations:</t>
    </r>
    <r>
      <rPr>
        <sz val="10"/>
        <color indexed="8"/>
        <rFont val="Arial"/>
        <family val="2"/>
      </rPr>
      <t xml:space="preserve"> With respect to any distant stations carried by your cable system on a substitute program</t>
    </r>
  </si>
  <si>
    <r>
      <t>Column 1:</t>
    </r>
    <r>
      <rPr>
        <sz val="10"/>
        <color indexed="8"/>
        <rFont val="Arial"/>
        <family val="2"/>
      </rPr>
      <t xml:space="preserve"> List each station’s call sign. Do not report origination program services such as HBO, ESPN, etc. Identify</t>
    </r>
  </si>
  <si>
    <r>
      <t>Column 2:</t>
    </r>
    <r>
      <rPr>
        <sz val="10"/>
        <color indexed="8"/>
        <rFont val="Arial"/>
        <family val="2"/>
      </rPr>
      <t xml:space="preserve"> Give the channel number the FCC has assigned to the television station for broadcasting over-the-air in</t>
    </r>
  </si>
  <si>
    <r>
      <t>Column 3:</t>
    </r>
    <r>
      <rPr>
        <sz val="10"/>
        <color indexed="8"/>
        <rFont val="Arial"/>
        <family val="2"/>
      </rPr>
      <t xml:space="preserve"> Indicate in each case whether the station is a network station, an independent station, or a noncommercial</t>
    </r>
  </si>
  <si>
    <r>
      <t>Column 4:</t>
    </r>
    <r>
      <rPr>
        <sz val="10"/>
        <color indexed="8"/>
        <rFont val="Arial"/>
        <family val="2"/>
      </rPr>
      <t xml:space="preserve"> If the station is outside the local service area, (i.e. “distant”), enter “Yes”. If not, enter “No”. For an ex-</t>
    </r>
  </si>
  <si>
    <r>
      <t>Column 5:</t>
    </r>
    <r>
      <rPr>
        <sz val="10"/>
        <color indexed="8"/>
        <rFont val="Arial"/>
        <family val="2"/>
      </rPr>
      <t xml:space="preserve"> If you have entered “Yes” in column 4, you must complete column 5, stating the basis on which your</t>
    </r>
  </si>
  <si>
    <r>
      <t>Column 6:</t>
    </r>
    <r>
      <rPr>
        <sz val="10"/>
        <color indexed="8"/>
        <rFont val="Arial"/>
        <family val="2"/>
      </rPr>
      <t xml:space="preserve"> Give the location of each station. For U.S. stations, list the community to which the station is licensed by the</t>
    </r>
  </si>
  <si>
    <r>
      <t>Note:</t>
    </r>
    <r>
      <rPr>
        <sz val="10"/>
        <color indexed="8"/>
        <rFont val="Arial"/>
        <family val="2"/>
      </rPr>
      <t xml:space="preserve"> If you are utilizing multiple channel line-ups, use a separate space G for each channel line-up.</t>
    </r>
  </si>
  <si>
    <t>I</t>
  </si>
  <si>
    <t>O</t>
  </si>
  <si>
    <t>LOCATION OF STATION</t>
  </si>
  <si>
    <t>S/D</t>
  </si>
  <si>
    <t>AM or FM</t>
  </si>
  <si>
    <t>CALL SIGN</t>
  </si>
  <si>
    <t>signal, indicate this by placing a check mark in the “S/D” column.</t>
  </si>
  <si>
    <t>on the basis of monitoring, to be received at the headend, with the system’s FM antenna, during certain stated intervals.</t>
  </si>
  <si>
    <t>receivable if (1) it is carried by the system whenever it is received at the system’s headend, and (2) it can be expected,</t>
  </si>
  <si>
    <t>all-band basis whose signals were “generally receivable” by your cable system during the accounting period.</t>
  </si>
  <si>
    <t>H</t>
  </si>
  <si>
    <t>PRIMARY TRANSMITTERS: RADIO</t>
  </si>
  <si>
    <t>—</t>
  </si>
  <si>
    <t>SUBSTITUTE PROGRAM</t>
  </si>
  <si>
    <t>effect on October 19, 1976.</t>
  </si>
  <si>
    <t>gram was substituted for programming that your system was permitted to delete under FCC rules and regulations in</t>
  </si>
  <si>
    <t>period, was broadcast by a distant station and that your cable system substituted for the programming of another station</t>
  </si>
  <si>
    <t>clear. If you need more space, please attach additional pages.</t>
  </si>
  <si>
    <t>log in block 2.</t>
  </si>
  <si>
    <t>broadcast by a distant station?</t>
  </si>
  <si>
    <t>• During the accounting period, did your cable system carry, on a substitute basis, any nonnetwork television program</t>
  </si>
  <si>
    <t>1. SPECIAL STATEMENT CONCERNING SUBSTITUTE CARRIAGE</t>
  </si>
  <si>
    <t>Substitute</t>
  </si>
  <si>
    <t>DATE</t>
  </si>
  <si>
    <t>HOURS</t>
  </si>
  <si>
    <t>WHEN CARRIAGE OCCURRED</t>
  </si>
  <si>
    <t>DATES AND HOURS OF PART-TIME CARRIAGE</t>
  </si>
  <si>
    <t>curred during the accounting period.</t>
  </si>
  <si>
    <t>column 5 of space G.</t>
  </si>
  <si>
    <t>Carriage</t>
  </si>
  <si>
    <t>hours your system carried that station. If you need more space, please attach additional pages.</t>
  </si>
  <si>
    <t>time carriage due to lack of activated channel capacity, you are required to complete this log giving the total dates and</t>
  </si>
  <si>
    <t>J</t>
  </si>
  <si>
    <t>PART-TIME CARRIAGE LOG</t>
  </si>
  <si>
    <t>☛</t>
  </si>
  <si>
    <t>Address</t>
  </si>
  <si>
    <t>Information</t>
  </si>
  <si>
    <t>for Further</t>
  </si>
  <si>
    <t>Be Contacted</t>
  </si>
  <si>
    <t>Individual to</t>
  </si>
  <si>
    <t>N</t>
  </si>
  <si>
    <t>on which the cable system carried television broadcast stations</t>
  </si>
  <si>
    <t>2. Enter the total number of activated channels</t>
  </si>
  <si>
    <t>1. Enter the total number of channels on which the cable</t>
  </si>
  <si>
    <t>Channels</t>
  </si>
  <si>
    <t>to its subscribers and (2) the cable system’s total number of activated channels, during the accounting period.</t>
  </si>
  <si>
    <t>M</t>
  </si>
  <si>
    <t>CHANNELS</t>
  </si>
  <si>
    <t>ID number</t>
  </si>
  <si>
    <t>Accounting period</t>
  </si>
  <si>
    <t>First community served</t>
  </si>
  <si>
    <t xml:space="preserve">http://www.barcoderesource.com/freebarcodefont.shtml   </t>
  </si>
  <si>
    <t>ONE HUNDRED THIRTY-SECOND SUBSCRIBER GROUP</t>
  </si>
  <si>
    <t>ONE HUNDRED THIRTY-THIRD SUBSCRIBER GROUP</t>
  </si>
  <si>
    <t>ONE HUNDRED THIRTY-FOURTH SUBSCRIBER GROUP</t>
  </si>
  <si>
    <t>ONE HUNDRED THIRTY-FIFTH SUBSCRIBER GROUP</t>
  </si>
  <si>
    <t>ONE HUNDRED THIRTY-SIXTH SUBSCRIBER GROUP</t>
  </si>
  <si>
    <t>ONE HUNDRED THIRTY-SEVENTH SUBSCRIBER GROUP</t>
  </si>
  <si>
    <t>ONE HUNDRED THIRTY-EIGHTH SUBSCRIBER GROUP</t>
  </si>
  <si>
    <t>ONE HUNDRED THIRTY-NINTH SUBSCRIBER GROUP</t>
  </si>
  <si>
    <t>ONE HUNDRED FORTIETH SUBSCRIBER GROUP</t>
  </si>
  <si>
    <t>ONE HUNDRED FORTY-FIRST SUBSCRIBER GROUP</t>
  </si>
  <si>
    <t>ONE HUNDRED FORTY-SECOND SUBSCRIBER GROUP</t>
  </si>
  <si>
    <t>ONE HUNDRED FORTY-THIRD SUBSCRIBER GROUP</t>
  </si>
  <si>
    <t>ONE HUNDRED FORTY-FOURTH SUBSCRIBER GROUP</t>
  </si>
  <si>
    <t>ONE HUNDRED FORTY-FIFTH SUBSCRIBER GROUP</t>
  </si>
  <si>
    <t>ONE HUNDRED FORTY-SIXTH SUBSCRIBER GROUP</t>
  </si>
  <si>
    <t>ONE HUNDRED FORTY-SEVENTH SUBSCRIBER GROUP</t>
  </si>
  <si>
    <t>ONE HUNDRED FORTY-EIGHTH SUBSCRIBER GROUP</t>
  </si>
  <si>
    <t>ONE HUNDRED FORTY-NINTH SUBSCRIBER GROUP</t>
  </si>
  <si>
    <t>ONE HUNDRED FIFTIETH SUBSCRIBER GROUP</t>
  </si>
  <si>
    <t>ONE HUNDRED FIFTY-FIRST SUBSCRIBER GROUP</t>
  </si>
  <si>
    <t>ONE HUNDRED FIFTY-SECOND SUBSCRIBER GROUP</t>
  </si>
  <si>
    <t>ONE HUNDRED FIFTY-THIRD SUBSCRIBER GROUP</t>
  </si>
  <si>
    <t>ONE HUNDRED FIFTY-FOURTH SUBSCRIBER GROUP</t>
  </si>
  <si>
    <t>ONE HUNDRED FIFTY-FIFTH SUBSCRIBER GROUP</t>
  </si>
  <si>
    <t>ONE HUNDRED FIFTY-SIXTH SUBSCRIBER GROUP</t>
  </si>
  <si>
    <t>ONE HUNDRED FIFTY-SEVENTH SUBSCRIBER GROUP</t>
  </si>
  <si>
    <t>ONE HUNDRED FIFTY-EIGHTH SUBSCRIBER GROUP</t>
  </si>
  <si>
    <t>ONE HUNDRED FIFTY-NINTH SUBSCRIBER GROUP</t>
  </si>
  <si>
    <t>ONE HUNDRED SIXTIETH SUBSCRIBER GROUP</t>
  </si>
  <si>
    <t xml:space="preserve">• Give the month and day when the carriage occurred. Use numerals, with the month first. Example: for April 10 give </t>
  </si>
  <si>
    <t xml:space="preserve"> “4/10.”</t>
  </si>
  <si>
    <t xml:space="preserve">• State the starting and ending times of carriage to the nearest quarter hour. In any case where carriage ran to the end of the </t>
  </si>
  <si>
    <t>television station’s broadcast day, you may give an approximate ending hour, followed by the abbreviation</t>
  </si>
  <si>
    <t>“app.” Example: “12:30 a.m.– 3:15 a.m. app.”</t>
  </si>
  <si>
    <t>• You may group together any dates when the hours of carriage were the same. Example: “5/10-5/14, 6:00 p.m.–</t>
  </si>
  <si>
    <t>12:00 p.m.”</t>
  </si>
  <si>
    <t>DSE SCHEDULE. PAGE 11. (CONTINUED)</t>
  </si>
  <si>
    <t>DSE SCHEDULE. PAGE 13. (CONTINUED)</t>
  </si>
  <si>
    <t>BLOCK A: TELEVISION MARKETS (CONTINUED)</t>
  </si>
  <si>
    <t xml:space="preserve"> unit in which it is generally billed. (Example: “$20/mth”). Summarize any standard rate variations within a particular rate</t>
  </si>
  <si>
    <t>subject to the 3.75 fee or the Syndicated Exclusivity Surcharge.  Distant</t>
  </si>
  <si>
    <t>simulcast streams are not subject to any royalty payment.</t>
  </si>
  <si>
    <t xml:space="preserve">      (the figure in section 2) and enter here. . . . . . . . . . . . . . . . .</t>
  </si>
  <si>
    <t>. . . . . . . . . . . . . . . . . . . . . . . . . . . . . . .</t>
  </si>
  <si>
    <t>SYSTEM ID#</t>
  </si>
  <si>
    <t>rate title of the subsidiary, not that of the parent corporation.</t>
  </si>
  <si>
    <t>List any other name or names under which the owner conducts the business of the cable system.</t>
  </si>
  <si>
    <t xml:space="preserve">  LEGAL NAME OF OWNER/MAILING ADDRESS OF CABLE SYSTEM</t>
  </si>
  <si>
    <t>with all communities.</t>
  </si>
  <si>
    <t xml:space="preserve">  (enter four digit year and 1 (for Jan-Jun period) or 2 (for Jul-Dec period)  No spaces)</t>
  </si>
  <si>
    <t xml:space="preserve">    Check here if this is the system’s first filing. If not, enter the system’s ID number assigned by the Licensing Division.</t>
  </si>
  <si>
    <t xml:space="preserve"> Yes—Complete the DSE schedule.</t>
  </si>
  <si>
    <r>
      <t xml:space="preserve"> </t>
    </r>
    <r>
      <rPr>
        <sz val="10"/>
        <color indexed="8"/>
        <rFont val="Arial"/>
        <family val="2"/>
      </rPr>
      <t>No—Leave block 3 below blank and complete line 1, block 4.</t>
    </r>
  </si>
  <si>
    <t>Line 6: Enter total number of DSEs from line 3</t>
  </si>
  <si>
    <t>Line 5: Multiply line 4 by 0.0375 and enter sum here</t>
  </si>
  <si>
    <t>Line 4: Enter gross receipts from space K (page 7)</t>
  </si>
  <si>
    <t>Line 3: Subtract line 2 from line 1. This is the total number of DSEs subject to the 3.75 rate.</t>
  </si>
  <si>
    <t>Line 2: Enter the sum of permitted DSEs from block B above</t>
  </si>
  <si>
    <t>Line 1: Enter the total number of DSEs from part 5 of this schedule</t>
  </si>
  <si>
    <t>BLOCK C: COMPUTATION OF 3.75 FEE</t>
  </si>
  <si>
    <t>Column 3:</t>
  </si>
  <si>
    <t>BLOCK B: CARRIAGE OF PERMITTED DSEs</t>
  </si>
  <si>
    <t>BLOCK A: TELEVISION MARKETS</t>
  </si>
  <si>
    <t>DSE SCHEDULE. PAGE 13.</t>
  </si>
  <si>
    <t>to former FCC rule 76.159)</t>
  </si>
  <si>
    <t>or in part, over the cable system?</t>
  </si>
  <si>
    <t>nity served by the cable system prior to March 31, 1972? (refer</t>
  </si>
  <si>
    <t>commercial VHF station that places a grade B contour, in whole</t>
  </si>
  <si>
    <t>Was any station listed in block B of part 7 carried in any commu-</t>
  </si>
  <si>
    <t>Is any station listed in block B of part 6 the primary stream of a</t>
  </si>
  <si>
    <t>BLOCK C: Computation of Exempt DSEs</t>
  </si>
  <si>
    <t>BLOCK B: Carriage of VHF/Grade B Contour Stations</t>
  </si>
  <si>
    <t>Surcharge</t>
  </si>
  <si>
    <t>Exclusivity</t>
  </si>
  <si>
    <t>Syndicated</t>
  </si>
  <si>
    <t>BLOCK A: MAJOR TELEVISION MARKET</t>
  </si>
  <si>
    <t>of the</t>
  </si>
  <si>
    <t>PERIOD</t>
  </si>
  <si>
    <t>6. PERMITTED</t>
  </si>
  <si>
    <t>5. PRESENT</t>
  </si>
  <si>
    <t>3. ACCOUNTING</t>
  </si>
  <si>
    <t>2. PRIOR</t>
  </si>
  <si>
    <t>PERMITTED DSE FOR STATIONS CARRIED ON A PART-TIME AND SUBSTITUTE BASIS</t>
  </si>
  <si>
    <t>statement of account on fle in the Licensing Division.</t>
  </si>
  <si>
    <t>in block B, column 3 of part 6 for this station.</t>
  </si>
  <si>
    <t>Column 5: Indicate the station’s DSE for the current accounting period as computed in parts 2, 3, and 4 of this schedule.</t>
  </si>
  <si>
    <t>76.61(e)(3)).</t>
  </si>
  <si>
    <t>76.59(d)(1),76.61(e)(1), or 76.63 (referring to 76.61(e)(1)).</t>
  </si>
  <si>
    <t>Part-Time and</t>
  </si>
  <si>
    <t>Permitted</t>
  </si>
  <si>
    <t>Column 3: Indicate the accounting period and year in which the carriage and DSE occurred (e.g., 1981/1).</t>
  </si>
  <si>
    <t>Schedule for</t>
  </si>
  <si>
    <t>Column 2: Indicate the DSE for this station for a single accounting period, occurring between January 1, 1978 and June 30, 1981.</t>
  </si>
  <si>
    <t>the DSE</t>
  </si>
  <si>
    <t>Column 1: List the call sign for each distant station identifed by the letter “F” in column 2 of part 6 of the DSE schedule.</t>
  </si>
  <si>
    <t>Computating</t>
  </si>
  <si>
    <t>stations carried prior to June 25, 1981, under former FCC rules governing part-time and substitute carriage.)</t>
  </si>
  <si>
    <t>Worksheet for</t>
  </si>
  <si>
    <t>DSE SCHEDULE. PAGE 14.</t>
  </si>
  <si>
    <t>Base Rate Fee</t>
  </si>
  <si>
    <t>(the amount in section 1)</t>
  </si>
  <si>
    <t>Section</t>
  </si>
  <si>
    <t>BLOCK B: NO PARTIALLY DISTANT STATIONS—COMPUTATION OF BASE RATE FEE</t>
  </si>
  <si>
    <t>BLOCK A: CARRIAGE OF PARTIALLY DISTANT STATIONS</t>
  </si>
  <si>
    <t>of</t>
  </si>
  <si>
    <t>G. Add lines A, C, and F. This is your surcharge.</t>
  </si>
  <si>
    <t>4b</t>
  </si>
  <si>
    <t>DSE SCHEDULE. PAGE 16.</t>
  </si>
  <si>
    <t>• Add the DSEs for each station. This gives you the total DSEs for the particular subscriber group.</t>
  </si>
  <si>
    <t>• If:</t>
  </si>
  <si>
    <t>• Identify the communities/areas represented by each subscriber group.</t>
  </si>
  <si>
    <t>In each section:</t>
  </si>
  <si>
    <t>How to Identify a Subscriber Group for Partially Distant Stations</t>
  </si>
  <si>
    <t>Distant</t>
  </si>
  <si>
    <t>Partially</t>
  </si>
  <si>
    <t>for</t>
  </si>
  <si>
    <t>and</t>
  </si>
  <si>
    <t>Enter here and in block 3, line 1, space L (page 7)</t>
  </si>
  <si>
    <t>DSE SCHEDULE. PAGE 17.</t>
  </si>
  <si>
    <t>transmitter or an association representing the primary transmitter.</t>
  </si>
  <si>
    <t>entered into on or before June 30, 2009 between a cable system or an association representing the cable system and a primary</t>
  </si>
  <si>
    <t>You must report but not assign a DSE value for the retransmission of a multicast stream that is the subject of a written agreement</t>
  </si>
  <si>
    <t>and Syndicated Exclusivity Surcharge are not applicable to the secondary transmission of a multicast stream.</t>
  </si>
  <si>
    <t>a primary television broadcast signal. Only the base rate fee should be computed for each multicast stream. The 3.75 Percent Rate</t>
  </si>
  <si>
    <t>Guidance for Computing the Royalty Fee for Carriage of Distant and Partially Distant Multicast Streams</t>
  </si>
  <si>
    <t>signals from step 1 that is subject to this surcharge.</t>
  </si>
  <si>
    <t>for each part 9 used in steps 1 and 2 must equal the amount reported in space K.</t>
  </si>
  <si>
    <t>.0375 and enter the grand total 3.75 percent fees on line 2, block 3, of space L. Important: The sum of the gross receipts reported</t>
  </si>
  <si>
    <t>signals. Write “Nonpermitted 3.75 stations” at the top of this page. Multiply the subscriber group gross receipts by total DSEs by</t>
  </si>
  <si>
    <t>subscriber groups may be partially distant.</t>
  </si>
  <si>
    <t>partially permitted distant signals. Write “Permitted Signals” at the top of the page. Note: One or more permitted signals in these</t>
  </si>
  <si>
    <t>DSE SCHEDULE. PAGE 18.</t>
  </si>
  <si>
    <t>Gross Receipts Fourth Group</t>
  </si>
  <si>
    <t>Gross Receipts Third Group</t>
  </si>
  <si>
    <t>Total DSEs</t>
  </si>
  <si>
    <t>COMMUNITY/ AREA</t>
  </si>
  <si>
    <t>FOURTH SUBSCRIBER GROUP</t>
  </si>
  <si>
    <t>THIRD SUBSCRIBER GROUP</t>
  </si>
  <si>
    <t>Gross Receipts Second Group</t>
  </si>
  <si>
    <t>Gross Receipts First Group</t>
  </si>
  <si>
    <t>SECOND SUBSCRIBER GROUP</t>
  </si>
  <si>
    <t>FIRST SUBSCRIBER GROUP</t>
  </si>
  <si>
    <t>BLOCK A: COMPUTATION OF BASE RATE FEES FOR EACH SUBSCRIBER GROUP</t>
  </si>
  <si>
    <t>SURCHARGE</t>
  </si>
  <si>
    <t>SYNDICATED EXCLUSIVITY</t>
  </si>
  <si>
    <t>by section 76.5 of FCC rules in effect on June 24, 1981:</t>
  </si>
  <si>
    <t>BLOCK B: COMPUTATION OF SYNDICATED EXCLUSIVITY SURCHARGE FOR EACH SUBSCRIBER GROUP</t>
  </si>
  <si>
    <t>E. Add lines A and D. This is your surcharge.</t>
  </si>
  <si>
    <t>C.Subtract 1.000 from total permitted DSEs (the fgure on line C in section 2)</t>
  </si>
  <si>
    <t>is 1.0 or less, multiply the gross receipts by 0.003 by the DSE. Enter the result on line A below.</t>
  </si>
  <si>
    <t>Did your cable system retransmit the signals of any partially distant television stations during the accounting period?</t>
  </si>
  <si>
    <t>SECTION 4: SECOND 50 TELEVISION MARKET</t>
  </si>
  <si>
    <t>E. Subtract 4.000 from total DSEs (the fgure on line C in section 2) and enter here</t>
  </si>
  <si>
    <t>is 1.0 or less, multiply the gross receipts by .00599 by the DSE. Enter the result on line A below.</t>
  </si>
  <si>
    <t>SECTION 3: TOP 50 TELEVISION MARKET</t>
  </si>
  <si>
    <t>C. Subtract line B from line A and enter here. This is the total number of DSEs</t>
  </si>
  <si>
    <t>BLOCK D: COMPUTATION OF THE SYNDICATED EXCLUSIVITY SURCHARGE</t>
  </si>
  <si>
    <t xml:space="preserve">   CALL SIGN</t>
  </si>
  <si>
    <t xml:space="preserve">  DSE</t>
  </si>
  <si>
    <t>INSTRUCTIONS: In line 1, give any business or trade names used to identify the business and operation of the system unless these</t>
  </si>
  <si>
    <t xml:space="preserve">ACCOUNTING PERIOD COVERED BY THIS STATEMENT: </t>
  </si>
  <si>
    <t>1. Call Sign</t>
  </si>
  <si>
    <t>2. B'cast Channel Number</t>
  </si>
  <si>
    <t>3. Type of Station</t>
  </si>
  <si>
    <t>6. Location of Station</t>
  </si>
  <si>
    <t>N-M</t>
  </si>
  <si>
    <t>I-M</t>
  </si>
  <si>
    <t>E-M</t>
  </si>
  <si>
    <t>$310,000 x .00701 x 1.472 =</t>
  </si>
  <si>
    <r>
      <t>What to Do If You Need More Space on the DSE Schedule.</t>
    </r>
    <r>
      <rPr>
        <sz val="9"/>
        <color indexed="8"/>
        <rFont val="Arial"/>
        <family val="2"/>
      </rPr>
      <t xml:space="preserve"> There</t>
    </r>
  </si>
  <si>
    <r>
      <t>Rounding Off DSEs.</t>
    </r>
    <r>
      <rPr>
        <sz val="9"/>
        <color indexed="8"/>
        <rFont val="Arial"/>
        <family val="2"/>
      </rPr>
      <t xml:space="preserve"> In computing DSEs on the DSE schedule, you may</t>
    </r>
  </si>
  <si>
    <t xml:space="preserve">  CALL SIGN</t>
  </si>
  <si>
    <r>
      <t>In the column headed “DSE”:</t>
    </r>
    <r>
      <rPr>
        <sz val="10"/>
        <color indexed="8"/>
        <rFont val="Arial"/>
        <family val="2"/>
      </rPr>
      <t xml:space="preserve"> for each independent station, give the DSE as “1.0”;  for each network or noncom-</t>
    </r>
  </si>
  <si>
    <t>rules, all   of  Fairvale  would  be within</t>
  </si>
  <si>
    <t>In  most  cases  under  current  FCC</t>
  </si>
  <si>
    <t xml:space="preserve"> In this example, the cable system would enter $10,008.94 in space L, block 3, line 1 (page 7)</t>
  </si>
  <si>
    <t>Yes</t>
  </si>
  <si>
    <t>No</t>
  </si>
  <si>
    <t xml:space="preserve">               Second Group . . . . . . . . . . . . . . </t>
  </si>
  <si>
    <t xml:space="preserve">Line 1:  Enter the VHF DSEs . . . .  </t>
  </si>
  <si>
    <t xml:space="preserve">Line 1:  Enter the VHF DSEs . . . . </t>
  </si>
  <si>
    <t xml:space="preserve">Line 2:  Enter the Exempt DSEs. . </t>
  </si>
  <si>
    <t>Line 2:  Enter the Exempt DSEs. .</t>
  </si>
  <si>
    <t xml:space="preserve">                computation . . . . . . . . . . . . . .</t>
  </si>
  <si>
    <t xml:space="preserve">               Third Group . . . . . . . . . . . . . . . . .</t>
  </si>
  <si>
    <t xml:space="preserve">               Fourth Group . . . . . . . . . . . . . . . </t>
  </si>
  <si>
    <r>
      <t xml:space="preserve">SYNDICATED EXCLUSIVITY SURCHARGE: </t>
    </r>
    <r>
      <rPr>
        <sz val="10.5"/>
        <color indexed="8"/>
        <rFont val="Arial"/>
        <family val="2"/>
      </rPr>
      <t>Add the surcharge for each subscriber group as shown</t>
    </r>
  </si>
  <si>
    <t xml:space="preserve">in the boxes above. Enter here and in block 4, line 2 of space L (page 7) . . . . . . . . . . . . . . . . . . . . . . . . . . . . . . . . . </t>
  </si>
  <si>
    <t>in line 1 of space B and that the owner is not a corporation or partnership; or</t>
  </si>
  <si>
    <t>in line 1 of space B.</t>
  </si>
  <si>
    <t>are true, complete, and correct to the best of my knowledge, information, and belief, and are made in good faith.</t>
  </si>
  <si>
    <t>[18 U.S.C., Section 1001(1986)]</t>
  </si>
  <si>
    <t>Column 4: Indicate the basis of carriage on which the station was carried by listing one of the following letters:</t>
  </si>
  <si>
    <t>• Is any portion of the cable system within a top 100 major television market as defned by section 76.5 of FCC rules in effect June 24, 1981?</t>
  </si>
  <si>
    <t>below the identified city or town.</t>
  </si>
  <si>
    <r>
      <t>Note:</t>
    </r>
    <r>
      <rPr>
        <sz val="10"/>
        <color indexed="8"/>
        <rFont val="Arial"/>
        <family val="2"/>
      </rPr>
      <t xml:space="preserve"> Entities and properties such as hotels, apartments, condominiums, or mobile home parks should be reported in parentheses</t>
    </r>
  </si>
  <si>
    <t>Substitute Carriage: Special Statement and Program Log</t>
  </si>
  <si>
    <t>2.  LOG OF SUBSTITUTE PROGRAMS</t>
  </si>
  <si>
    <r>
      <rPr>
        <b/>
        <sz val="10.5"/>
        <color indexed="8"/>
        <rFont val="Arial"/>
        <family val="2"/>
      </rPr>
      <t xml:space="preserve">In General: </t>
    </r>
    <r>
      <rPr>
        <sz val="10.5"/>
        <color indexed="8"/>
        <rFont val="Arial"/>
        <family val="2"/>
      </rPr>
      <t>List each substitute program on a separate line. Use abbreviations wherever possible, if their meaning is</t>
    </r>
  </si>
  <si>
    <r>
      <t xml:space="preserve">    </t>
    </r>
    <r>
      <rPr>
        <b/>
        <sz val="10.5"/>
        <color indexed="8"/>
        <rFont val="Arial"/>
        <family val="2"/>
      </rPr>
      <t>Column 1:</t>
    </r>
    <r>
      <rPr>
        <sz val="10.5"/>
        <color indexed="8"/>
        <rFont val="Arial"/>
        <family val="2"/>
      </rPr>
      <t xml:space="preserve"> Give the title of every nonnetwork television program (substitute program) that, during the accounting</t>
    </r>
  </si>
  <si>
    <r>
      <rPr>
        <b/>
        <sz val="10.5"/>
        <color indexed="8"/>
        <rFont val="Arial"/>
        <family val="2"/>
      </rPr>
      <t xml:space="preserve">    Column 2:</t>
    </r>
    <r>
      <rPr>
        <sz val="10.5"/>
        <color indexed="8"/>
        <rFont val="Arial"/>
        <family val="2"/>
      </rPr>
      <t xml:space="preserve"> If the program was broadcast live, enter “Yes.” Otherwise enter “No.”</t>
    </r>
  </si>
  <si>
    <r>
      <rPr>
        <b/>
        <sz val="10.5"/>
        <color indexed="8"/>
        <rFont val="Arial"/>
        <family val="2"/>
      </rPr>
      <t xml:space="preserve">    Column 3</t>
    </r>
    <r>
      <rPr>
        <sz val="10.5"/>
        <color indexed="8"/>
        <rFont val="Arial"/>
        <family val="2"/>
      </rPr>
      <t>: Give the call sign of the station broadcasting the substitute program.</t>
    </r>
  </si>
  <si>
    <r>
      <rPr>
        <b/>
        <sz val="10.5"/>
        <color indexed="8"/>
        <rFont val="Arial"/>
        <family val="2"/>
      </rPr>
      <t xml:space="preserve">    Column 4:</t>
    </r>
    <r>
      <rPr>
        <sz val="10.5"/>
        <color indexed="8"/>
        <rFont val="Arial"/>
        <family val="2"/>
      </rPr>
      <t xml:space="preserve"> Give the broadcast station’s location (the community to which the station is licensed by the FCC or, in</t>
    </r>
  </si>
  <si>
    <t>the case of Mexican or Canadian stations, if any, the community with which the station is identified).</t>
  </si>
  <si>
    <r>
      <rPr>
        <b/>
        <sz val="10.5"/>
        <color indexed="8"/>
        <rFont val="Arial"/>
        <family val="2"/>
      </rPr>
      <t xml:space="preserve">    Column 5:</t>
    </r>
    <r>
      <rPr>
        <sz val="10.5"/>
        <color indexed="8"/>
        <rFont val="Arial"/>
        <family val="2"/>
      </rPr>
      <t xml:space="preserve"> Give the month and day when your system carried the substitute program. Use numerals, with the month</t>
    </r>
  </si>
  <si>
    <t>first. Example: for May 7 give “5/7.”</t>
  </si>
  <si>
    <r>
      <rPr>
        <b/>
        <sz val="10.5"/>
        <color indexed="8"/>
        <rFont val="Arial"/>
        <family val="2"/>
      </rPr>
      <t xml:space="preserve">    Column 6:</t>
    </r>
    <r>
      <rPr>
        <sz val="10.5"/>
        <color indexed="8"/>
        <rFont val="Arial"/>
        <family val="2"/>
      </rPr>
      <t xml:space="preserve"> State the times when the substitute program was carried by your cable system. List the times accurately</t>
    </r>
  </si>
  <si>
    <t>to the nearest five minutes. Example: a program carried by a system from 6:01:15 p.m. to 6:28:30 p.m. should be</t>
  </si>
  <si>
    <t>stated as “6:00–6:30 p.m.”</t>
  </si>
  <si>
    <r>
      <rPr>
        <b/>
        <sz val="10.5"/>
        <color indexed="8"/>
        <rFont val="Arial"/>
        <family val="2"/>
      </rPr>
      <t xml:space="preserve">    Column 7:</t>
    </r>
    <r>
      <rPr>
        <sz val="10.5"/>
        <color indexed="8"/>
        <rFont val="Arial"/>
        <family val="2"/>
      </rPr>
      <t xml:space="preserve"> Enter the letter “R” if the listed program was substituted for programming that your system was required</t>
    </r>
  </si>
  <si>
    <t>to delete under FCC rules and regulations in effect during the accounting period; enter the letter “P” if the listed pro</t>
  </si>
  <si>
    <t>WHEN SUBSTITUTE CARRIAGE OCCURRED</t>
  </si>
  <si>
    <t>7.  REASON FOR DELETION</t>
  </si>
  <si>
    <t>1.  TITLE OF PROGRAM</t>
  </si>
  <si>
    <t>2.  LIVE? Yes or No</t>
  </si>
  <si>
    <t>Multiply line B by 3.000 and enter here</t>
  </si>
  <si>
    <t>C.</t>
  </si>
  <si>
    <t>Enter 0.00701 of gross receipts</t>
  </si>
  <si>
    <t>B.</t>
  </si>
  <si>
    <t>Enter 0.01064 of gross receipts</t>
  </si>
  <si>
    <t>A.</t>
  </si>
  <si>
    <r>
      <t xml:space="preserve">If the figure in section 2 is </t>
    </r>
    <r>
      <rPr>
        <b/>
        <sz val="9"/>
        <color indexed="8"/>
        <rFont val="Arial"/>
        <family val="2"/>
      </rPr>
      <t>more than 4.000</t>
    </r>
    <r>
      <rPr>
        <sz val="9"/>
        <color indexed="8"/>
        <rFont val="Arial"/>
        <family val="2"/>
      </rPr>
      <t>, compute your base rate fee here and leave section 3 blank.</t>
    </r>
  </si>
  <si>
    <r>
      <rPr>
        <b/>
        <sz val="10"/>
        <color indexed="8"/>
        <rFont val="Arial"/>
        <family val="2"/>
      </rPr>
      <t>Finally:</t>
    </r>
    <r>
      <rPr>
        <sz val="10"/>
        <color indexed="8"/>
        <rFont val="Arial"/>
        <family val="2"/>
      </rPr>
      <t xml:space="preserve"> Add up the separate base rate fees for each subscriber group. That total is the base rate fee for your system.</t>
    </r>
  </si>
  <si>
    <r>
      <rPr>
        <b/>
        <sz val="10"/>
        <color indexed="8"/>
        <rFont val="Arial"/>
        <family val="2"/>
      </rPr>
      <t>Step 1:</t>
    </r>
    <r>
      <rPr>
        <sz val="10"/>
        <color indexed="8"/>
        <rFont val="Arial"/>
        <family val="2"/>
      </rPr>
      <t xml:space="preserve"> For each community served, determine the local service area of each wholly distant and each partially distant station you
carried to that community.</t>
    </r>
  </si>
  <si>
    <r>
      <rPr>
        <b/>
        <sz val="10"/>
        <color indexed="8"/>
        <rFont val="Arial"/>
        <family val="2"/>
      </rPr>
      <t>Computing the base rate fee for each subscriber group:</t>
    </r>
    <r>
      <rPr>
        <sz val="10"/>
        <color indexed="8"/>
        <rFont val="Arial"/>
        <family val="2"/>
      </rPr>
      <t xml:space="preserve"> Block A contains separate sections, one for each of your system’s subscriber groups.</t>
    </r>
  </si>
  <si>
    <t>Total Gross Receipts</t>
  </si>
  <si>
    <t>Check figure</t>
  </si>
  <si>
    <r>
      <t>Base Rate Fee</t>
    </r>
    <r>
      <rPr>
        <sz val="10"/>
        <color indexed="8"/>
        <rFont val="Arial"/>
        <family val="2"/>
      </rPr>
      <t xml:space="preserve"> Third Group</t>
    </r>
  </si>
  <si>
    <r>
      <t>Base Rate Fee</t>
    </r>
    <r>
      <rPr>
        <sz val="10"/>
        <color indexed="8"/>
        <rFont val="Arial"/>
        <family val="2"/>
      </rPr>
      <t xml:space="preserve"> Fourth Group</t>
    </r>
  </si>
  <si>
    <r>
      <t xml:space="preserve">Base Rate Fee </t>
    </r>
    <r>
      <rPr>
        <sz val="10"/>
        <color indexed="8"/>
        <rFont val="Arial"/>
        <family val="2"/>
      </rPr>
      <t>Second Group</t>
    </r>
  </si>
  <si>
    <r>
      <t>Base Rate Fee</t>
    </r>
    <r>
      <rPr>
        <sz val="10"/>
        <color indexed="8"/>
        <rFont val="Arial"/>
        <family val="2"/>
      </rPr>
      <t xml:space="preserve"> First Group</t>
    </r>
  </si>
  <si>
    <r>
      <t>Base Rate Fee:</t>
    </r>
    <r>
      <rPr>
        <sz val="10"/>
        <color indexed="8"/>
        <rFont val="Arial"/>
        <family val="2"/>
      </rPr>
      <t xml:space="preserve"> Add the </t>
    </r>
    <r>
      <rPr>
        <sz val="10"/>
        <color indexed="8"/>
        <rFont val="Arial Bold"/>
        <family val="2"/>
      </rPr>
      <t>base rate fees</t>
    </r>
    <r>
      <rPr>
        <sz val="10"/>
        <color indexed="8"/>
        <rFont val="Arial"/>
        <family val="2"/>
      </rPr>
      <t xml:space="preserve"> for each subscriber group as shown in the boxes above.</t>
    </r>
  </si>
  <si>
    <t>SUBSCRIBER GROUP</t>
  </si>
  <si>
    <t>FIRST</t>
  </si>
  <si>
    <t>SECOND</t>
  </si>
  <si>
    <t>THIRD</t>
  </si>
  <si>
    <t>FOURTH</t>
  </si>
  <si>
    <t>FIFTH</t>
  </si>
  <si>
    <t>SIXTH</t>
  </si>
  <si>
    <t>SEVENTH</t>
  </si>
  <si>
    <t>EIGHTH</t>
  </si>
  <si>
    <t>NINTH</t>
  </si>
  <si>
    <t>TENTH</t>
  </si>
  <si>
    <t>ELEVENTH</t>
  </si>
  <si>
    <t>TWELVTH</t>
  </si>
  <si>
    <t>THIRTEENTH</t>
  </si>
  <si>
    <t>FOURTEENTH</t>
  </si>
  <si>
    <t>FIFTEENTH</t>
  </si>
  <si>
    <t>SIXTEENTH</t>
  </si>
  <si>
    <t>SEVENTEENTH</t>
  </si>
  <si>
    <t>EIGHTEENTH</t>
  </si>
  <si>
    <t>NINTEENTH</t>
  </si>
  <si>
    <t>TWENTY-FIRST</t>
  </si>
  <si>
    <t>TWENTY-SECOND</t>
  </si>
  <si>
    <t>TWENTY-THIRD</t>
  </si>
  <si>
    <t>TWENTY-FOURTH</t>
  </si>
  <si>
    <t>TWENTY-FIFTH</t>
  </si>
  <si>
    <t>TWENTY-SIXTH</t>
  </si>
  <si>
    <t>TWENTY-SEVENTH</t>
  </si>
  <si>
    <t>TWENTY-EIGHTH</t>
  </si>
  <si>
    <t>TWENTY-NINTH</t>
  </si>
  <si>
    <t>THIRTIETH</t>
  </si>
  <si>
    <t>THIRTY-FIRST</t>
  </si>
  <si>
    <t>THIRTY-SECOND</t>
  </si>
  <si>
    <t>Nonpermitted 3.75 Stations</t>
  </si>
  <si>
    <t>AD</t>
  </si>
  <si>
    <t>AQ</t>
  </si>
  <si>
    <t>AP</t>
  </si>
  <si>
    <t>AS</t>
  </si>
  <si>
    <t>AT</t>
  </si>
  <si>
    <t>AW</t>
  </si>
  <si>
    <t>AF</t>
  </si>
  <si>
    <t>AJ</t>
  </si>
  <si>
    <t>AH</t>
  </si>
  <si>
    <t>AE</t>
  </si>
  <si>
    <t>AA</t>
  </si>
  <si>
    <t>AB</t>
  </si>
  <si>
    <t>AC</t>
  </si>
  <si>
    <t>AG</t>
  </si>
  <si>
    <t>AO</t>
  </si>
  <si>
    <t>AL</t>
  </si>
  <si>
    <t>AK</t>
  </si>
  <si>
    <t>AI</t>
  </si>
  <si>
    <t>AU</t>
  </si>
  <si>
    <t>AR</t>
  </si>
  <si>
    <t>AM</t>
  </si>
  <si>
    <t>AN</t>
  </si>
  <si>
    <t>AV</t>
  </si>
  <si>
    <t xml:space="preserve"> $</t>
  </si>
  <si>
    <r>
      <t xml:space="preserve">INSTRUCTIONS: </t>
    </r>
    <r>
      <rPr>
        <sz val="10"/>
        <color indexed="8"/>
        <rFont val="Arial"/>
        <family val="2"/>
      </rPr>
      <t>In line 1, give any business or trade names used to identify the business and operation of the system unless these</t>
    </r>
  </si>
  <si>
    <t>DSE SCHEDULE. PAGE15.</t>
  </si>
  <si>
    <t>Section
1</t>
  </si>
  <si>
    <t xml:space="preserve">Enter the amount of gross receipts from space K (page 7) . . . . </t>
  </si>
  <si>
    <t>. . . . . . . . . . . . . . . . . . . . . . . . . . . . . . . . . . . . . . . . . . . .</t>
  </si>
  <si>
    <t>7</t>
  </si>
  <si>
    <t>Section
2</t>
  </si>
  <si>
    <t>A. Enter the total DSEs from block B of part 7 . . . . . . . . . . . . . .</t>
  </si>
  <si>
    <t>B. Enter the total number of exempt DSEs from block C of part 7 . . . . . . . . . . . . . . . . . . . .</t>
  </si>
  <si>
    <t>. . . . . . . . . . . . . . . . . . . . . . . . . . . . . . . . . . .</t>
  </si>
  <si>
    <r>
      <t xml:space="preserve">     subject to the surcharge computation. </t>
    </r>
    <r>
      <rPr>
        <sz val="11"/>
        <color indexed="8"/>
        <rFont val="Arial Bold"/>
        <family val="2"/>
      </rPr>
      <t xml:space="preserve">If zero, proceed to part 8. </t>
    </r>
    <r>
      <rPr>
        <sz val="11"/>
        <color indexed="8"/>
        <rFont val="Arial"/>
        <family val="2"/>
      </rPr>
      <t xml:space="preserve">. . . . . . . . . . . . . . . </t>
    </r>
  </si>
  <si>
    <r>
      <rPr>
        <b/>
        <sz val="11"/>
        <color indexed="8"/>
        <rFont val="Arial"/>
        <family val="2"/>
      </rPr>
      <t xml:space="preserve">• </t>
    </r>
    <r>
      <rPr>
        <sz val="11"/>
        <color indexed="8"/>
        <rFont val="Arial"/>
        <family val="2"/>
      </rPr>
      <t>Is any portion of the cable system within a top 50 television market as defned by the FCC?</t>
    </r>
  </si>
  <si>
    <t>Section
3a</t>
  </si>
  <si>
    <r>
      <rPr>
        <b/>
        <sz val="11"/>
        <color indexed="8"/>
        <rFont val="Arial"/>
        <family val="2"/>
      </rPr>
      <t xml:space="preserve">• </t>
    </r>
    <r>
      <rPr>
        <sz val="11"/>
        <color indexed="8"/>
        <rFont val="Arial"/>
        <family val="2"/>
      </rPr>
      <t>Did your cable system retransmit the signals of any partially distant television stations during the accounting period?</t>
    </r>
  </si>
  <si>
    <t>If the figure in section 2, line C is 4.000 or less, compute your surcharge here and leave section 3b blank. NOTE: If the DSE</t>
  </si>
  <si>
    <t>A. Enter 0.00599 of gross receipts (the amount in section1) . . . . .</t>
  </si>
  <si>
    <t xml:space="preserve">. . . . . . . . . . . . . . . . . . . . . . . . . . . . . . . . . . . . . . . . . . . </t>
  </si>
  <si>
    <t xml:space="preserve">B. Enter 0.00377 of gross receipts (the amount in section 1) . . . . . </t>
  </si>
  <si>
    <t>. . . . . . . . . . . . . . . . . . . . .</t>
  </si>
  <si>
    <t>C. Subtract 1.000 from total permitted DSEs (the figure on</t>
  </si>
  <si>
    <t xml:space="preserve">     line C in section 2) and enter here . . . . . . . . . . . . . . . . . . . . . . . . . .</t>
  </si>
  <si>
    <t xml:space="preserve">. . . . . . . . . . . . . . . . . . . . . . . . . . . . . . . . . . . </t>
  </si>
  <si>
    <t>D. Multiply line B by line C and enter here . . . . . . . .</t>
  </si>
  <si>
    <t xml:space="preserve">. . . . . . . . . . . . . . . . . . . . . . . . . . . . . . . . . . . . . . . . . . . . . . . . . . . </t>
  </si>
  <si>
    <t xml:space="preserve">    Enter here and on line 2 of block 4 in space L (page 7)</t>
  </si>
  <si>
    <r>
      <t xml:space="preserve">    Syndicated Exclusivity Surcharge </t>
    </r>
    <r>
      <rPr>
        <sz val="11"/>
        <color indexed="8"/>
        <rFont val="Arial"/>
        <family val="2"/>
      </rPr>
      <t xml:space="preserve">. . . . . . . . . . </t>
    </r>
  </si>
  <si>
    <t>. . . . . . . . . . . . . . . . . . . . . . . . . . . . . . . . . . . . . . . . . . . . . . . . . . . .</t>
  </si>
  <si>
    <t>Section
3b</t>
  </si>
  <si>
    <t>If the figure in section 2, line C is more than 4.000, compute your surcharge here and leave section 3a blank.</t>
  </si>
  <si>
    <t xml:space="preserve">A. Enter 0.00599 of gross receipts (the amount in section 1) . . . . . . . </t>
  </si>
  <si>
    <t>B. Enter 0.00377 of gross receipts (the amount in section 1) . . . . .</t>
  </si>
  <si>
    <t>. . . . . . . . . . . . . . . . . . .</t>
  </si>
  <si>
    <t xml:space="preserve">C. Multiply line B by 3.000 and enter here . . . . . </t>
  </si>
  <si>
    <t>. . . . . . . . . . . . . . . . . . . . . . . . . . . . . . . . . . . . . . . . . . . . . . . . . . . . . . . . . . . .</t>
  </si>
  <si>
    <t xml:space="preserve">D. Enter 0.00178 of gross receipts (the amount in section 1) . . . </t>
  </si>
  <si>
    <t>F. Multiply line D by line E and enter here . . . . . . .</t>
  </si>
  <si>
    <r>
      <t xml:space="preserve">    Syndicated Exclusivity Surcharge </t>
    </r>
    <r>
      <rPr>
        <sz val="11"/>
        <color indexed="8"/>
        <rFont val="Arial"/>
        <family val="2"/>
      </rPr>
      <t xml:space="preserve">. . . . . . . . . . . </t>
    </r>
  </si>
  <si>
    <t>Section
4a</t>
  </si>
  <si>
    <t xml:space="preserve"> furnished at cost or (2) services or facilities furnished to nonsubscribers. Rate information should include both the</t>
  </si>
  <si>
    <t xml:space="preserve"> amount of the charge and the unit in which it is usually billed. If any rates are charged on a variable per-program basis,</t>
  </si>
  <si>
    <t xml:space="preserve"> enter only the letters “PP” in the rate column.</t>
  </si>
  <si>
    <t xml:space="preserve"> listed in block 1 and for which a separate charge was made or established. List these other services in the form of a</t>
  </si>
  <si>
    <t xml:space="preserve"> brief (two- or three-word) description and include the rate for each.</t>
  </si>
  <si>
    <t xml:space="preserve"> SECONDARY TRANSMISSION SERVICE: SUBSCRIBERS AND RATES</t>
  </si>
  <si>
    <t xml:space="preserve"> system, that is, the retransmission of television and radio broadcasts by your system to subscribers. Give information</t>
  </si>
  <si>
    <t xml:space="preserve"> about other services (including pay cable) in space F, not here. All the facts you state must be those existing on the</t>
  </si>
  <si>
    <r>
      <rPr>
        <b/>
        <sz val="10"/>
        <color indexed="8"/>
        <rFont val="Arial"/>
        <family val="2"/>
      </rPr>
      <t>Step 2:</t>
    </r>
    <r>
      <rPr>
        <sz val="10"/>
        <color indexed="8"/>
        <rFont val="Arial"/>
        <family val="2"/>
      </rPr>
      <t xml:space="preserve"> Calculate the station’s basis of carriage value: The DSE of</t>
    </r>
  </si>
  <si>
    <r>
      <rPr>
        <b/>
        <sz val="10"/>
        <color indexed="8"/>
        <rFont val="Arial"/>
        <family val="2"/>
      </rPr>
      <t>Step 1</t>
    </r>
    <r>
      <rPr>
        <sz val="10"/>
        <color indexed="8"/>
        <rFont val="Arial"/>
        <family val="2"/>
      </rPr>
      <t>: Determine the station’s type-value. For purposes of computing</t>
    </r>
  </si>
  <si>
    <r>
      <rPr>
        <b/>
        <sz val="10"/>
        <color indexed="8"/>
        <rFont val="Arial"/>
        <family val="2"/>
      </rPr>
      <t>Step 3:</t>
    </r>
    <r>
      <rPr>
        <sz val="10"/>
        <color indexed="8"/>
        <rFont val="Arial"/>
        <family val="2"/>
      </rPr>
      <t xml:space="preserve"> Multiply the result of step 1 by the result of step 2. This gives</t>
    </r>
  </si>
  <si>
    <r>
      <rPr>
        <b/>
        <sz val="10"/>
        <color indexed="8"/>
        <rFont val="Arial"/>
        <family val="2"/>
      </rPr>
      <t>The 3.75 Fee</t>
    </r>
    <r>
      <rPr>
        <sz val="10"/>
        <color indexed="8"/>
        <rFont val="Arial"/>
        <family val="2"/>
      </rPr>
      <t>. If a cable system located in whole or in part within a</t>
    </r>
  </si>
  <si>
    <r>
      <rPr>
        <b/>
        <sz val="10"/>
        <color indexed="8"/>
        <rFont val="Arial"/>
        <family val="2"/>
      </rPr>
      <t>The Syndicated Exclusivity Surcharge</t>
    </r>
    <r>
      <rPr>
        <sz val="10"/>
        <color indexed="8"/>
        <rFont val="Arial"/>
        <family val="2"/>
      </rPr>
      <t>. Cable systems located in</t>
    </r>
  </si>
  <si>
    <r>
      <rPr>
        <b/>
        <sz val="10"/>
        <color indexed="8"/>
        <rFont val="Arial"/>
        <family val="2"/>
      </rPr>
      <t xml:space="preserve">Substitution of Grandfathered Stations. </t>
    </r>
    <r>
      <rPr>
        <sz val="10"/>
        <color indexed="8"/>
        <rFont val="Arial"/>
        <family val="2"/>
      </rPr>
      <t>Under section 76.65 of the</t>
    </r>
  </si>
  <si>
    <r>
      <rPr>
        <b/>
        <sz val="10"/>
        <color indexed="8"/>
        <rFont val="Arial"/>
        <family val="2"/>
      </rPr>
      <t>• Independent</t>
    </r>
    <r>
      <rPr>
        <sz val="10"/>
        <color indexed="8"/>
        <rFont val="Arial"/>
        <family val="2"/>
      </rPr>
      <t xml:space="preserve">: its type-value is . . . . . . . . . . . . . . . . . . . . . . . . . . . . . </t>
    </r>
  </si>
  <si>
    <r>
      <rPr>
        <b/>
        <sz val="10"/>
        <color indexed="8"/>
        <rFont val="Arial"/>
        <family val="2"/>
      </rPr>
      <t>• Network:</t>
    </r>
    <r>
      <rPr>
        <sz val="10"/>
        <color indexed="8"/>
        <rFont val="Arial"/>
        <family val="2"/>
      </rPr>
      <t xml:space="preserve"> its type-value is . . . . . . . . . . . . . . . . . . . . . .  . . . . . . . . . . . . . </t>
    </r>
  </si>
  <si>
    <r>
      <rPr>
        <b/>
        <sz val="10"/>
        <color indexed="8"/>
        <rFont val="Arial"/>
        <family val="2"/>
      </rPr>
      <t>• Noncommercial educational:</t>
    </r>
    <r>
      <rPr>
        <sz val="10"/>
        <color indexed="8"/>
        <rFont val="Arial"/>
        <family val="2"/>
      </rPr>
      <t xml:space="preserve"> its type-value is . . . . . . . . . . . . . . . . . . . . . . . . . . . . .</t>
    </r>
  </si>
  <si>
    <t>2) A station first carried after June 24, 1981, which could have been</t>
  </si>
  <si>
    <t>NOTE: If your cable system carried a station that you believe qualifies</t>
  </si>
  <si>
    <t>major television market as defined by the FCC rules and regulations in</t>
  </si>
  <si>
    <t>whole or in part within a major television market, as defined by FCC rules</t>
  </si>
  <si>
    <t>___________________________________</t>
  </si>
  <si>
    <t>____________________________________</t>
  </si>
  <si>
    <t xml:space="preserve"> 4. DSE</t>
  </si>
  <si>
    <t>prints correctly</t>
  </si>
  <si>
    <t xml:space="preserve">            (If zero, leave lines 4–7 blank and proceed to part 7 of this schedule)</t>
  </si>
  <si>
    <t>List the call signs of distant stations listed in part 2, 3, and 4 of this schedule that your system was permitted to carry under FCC rules and regulations prior to June 25, 1981. For further explanation of permitted stations, see the
instructions for the DSE Schedule. (Note: The letter M below refers to an exempt multicast stream as set forth in the Satellite Television Extension and Localism Act of 2010.)</t>
  </si>
  <si>
    <t xml:space="preserve"> Yes—Complete part 8 of the schedule—DO NOT COMPLETE THE REMAINDER OF PART 6 AND 7.</t>
  </si>
  <si>
    <t xml:space="preserve"> No—Complete blocks B and C below.</t>
  </si>
  <si>
    <t>Is the cable system located wholly outside of all major and smaller markets as defined under section 76.5 of FCC rules and regulations in effect on June 24, 1981?</t>
  </si>
  <si>
    <t>Column 2:</t>
  </si>
  <si>
    <t>Enter the appropriate letter indicating the basis on which you carried a permitted station.</t>
  </si>
  <si>
    <t>BASIS OF</t>
  </si>
  <si>
    <t>(Note the FCC rules and regulations cited below pertain to those in effect on June 24, 1981.)</t>
  </si>
  <si>
    <t>PERMITTED</t>
  </si>
  <si>
    <t>A   Stations carried pursuant to the FCC market quota rules [76.57, 76.59(b), 76.61(b)(c), 76.63(a) referring to</t>
  </si>
  <si>
    <t>C  Noncommerical educational station [76.59(c), 76.61(d), 76.63(a) referring to 76.61(d)]</t>
  </si>
  <si>
    <t>D  Grandfathered station (76.65) (see paragraph regarding substitution of grandfathered stations in the</t>
  </si>
  <si>
    <t>Page 13 – Part 6</t>
  </si>
  <si>
    <t>Page 14 – Part 7</t>
  </si>
  <si>
    <t>Page 15 – Part 7</t>
  </si>
  <si>
    <t>Pg 19 – Part 9 (1-40)</t>
  </si>
  <si>
    <t>3.  STATION'S CALL SIGN</t>
  </si>
  <si>
    <t>4.  STATION'S LOCATION</t>
  </si>
  <si>
    <t>5.  MONTH AND DAY</t>
  </si>
  <si>
    <t>6.  TIMES</t>
  </si>
  <si>
    <r>
      <rPr>
        <b/>
        <sz val="10"/>
        <color indexed="8"/>
        <rFont val="Arial"/>
        <family val="2"/>
      </rPr>
      <t>In General:</t>
    </r>
    <r>
      <rPr>
        <sz val="10"/>
        <color indexed="8"/>
        <rFont val="Arial"/>
        <family val="2"/>
      </rPr>
      <t xml:space="preserve"> List every radio station carried on a separate and discrete basis and list those FM stations carried on an</t>
    </r>
  </si>
  <si>
    <r>
      <rPr>
        <b/>
        <sz val="10"/>
        <color indexed="8"/>
        <rFont val="Arial"/>
        <family val="2"/>
      </rPr>
      <t xml:space="preserve">Special Instructions Concerning All-Band FM Carriage: </t>
    </r>
    <r>
      <rPr>
        <sz val="10"/>
        <color indexed="8"/>
        <rFont val="Arial"/>
        <family val="2"/>
      </rPr>
      <t>Under Copyright Office regulations, an FM signal is generally</t>
    </r>
  </si>
  <si>
    <r>
      <rPr>
        <b/>
        <sz val="10"/>
        <color indexed="8"/>
        <rFont val="Arial"/>
        <family val="2"/>
      </rPr>
      <t xml:space="preserve">    Column 1:</t>
    </r>
    <r>
      <rPr>
        <sz val="10"/>
        <color indexed="8"/>
        <rFont val="Arial"/>
        <family val="2"/>
      </rPr>
      <t xml:space="preserve"> Identify the call sign of each station carried.</t>
    </r>
  </si>
  <si>
    <r>
      <rPr>
        <b/>
        <sz val="10"/>
        <color indexed="8"/>
        <rFont val="Arial"/>
        <family val="2"/>
      </rPr>
      <t xml:space="preserve">    Column 2:</t>
    </r>
    <r>
      <rPr>
        <sz val="10"/>
        <color indexed="8"/>
        <rFont val="Arial"/>
        <family val="2"/>
      </rPr>
      <t xml:space="preserve"> State whether the station is AM or FM.</t>
    </r>
  </si>
  <si>
    <r>
      <rPr>
        <b/>
        <sz val="10"/>
        <color indexed="8"/>
        <rFont val="Arial"/>
        <family val="2"/>
      </rPr>
      <t xml:space="preserve">    Column 3:</t>
    </r>
    <r>
      <rPr>
        <sz val="10"/>
        <color indexed="8"/>
        <rFont val="Arial"/>
        <family val="2"/>
      </rPr>
      <t xml:space="preserve"> If the radio station’s signal was electronically processed by the cable system as a separate and discrete</t>
    </r>
  </si>
  <si>
    <r>
      <rPr>
        <b/>
        <sz val="10"/>
        <color indexed="8"/>
        <rFont val="Arial"/>
        <family val="2"/>
      </rPr>
      <t xml:space="preserve">    Column 4:</t>
    </r>
    <r>
      <rPr>
        <sz val="10"/>
        <color indexed="8"/>
        <rFont val="Arial"/>
        <family val="2"/>
      </rPr>
      <t xml:space="preserve"> Give the station’s location (the community to which the station is licensed by the FCC or, in the case of</t>
    </r>
  </si>
  <si>
    <r>
      <rPr>
        <b/>
        <sz val="10"/>
        <color indexed="8"/>
        <rFont val="Arial"/>
        <family val="2"/>
      </rPr>
      <t xml:space="preserve">In General: </t>
    </r>
    <r>
      <rPr>
        <sz val="10"/>
        <color indexed="8"/>
        <rFont val="Arial"/>
        <family val="2"/>
      </rPr>
      <t>This space ties in with column 5 of space G. If you listed a station’s basis of carriage as “LAC” for part-</t>
    </r>
  </si>
  <si>
    <r>
      <t xml:space="preserve">    </t>
    </r>
    <r>
      <rPr>
        <b/>
        <sz val="10"/>
        <color indexed="8"/>
        <rFont val="Arial"/>
        <family val="2"/>
      </rPr>
      <t>Column 1 (Call sign):</t>
    </r>
    <r>
      <rPr>
        <sz val="10"/>
        <color indexed="8"/>
        <rFont val="Arial"/>
        <family val="2"/>
      </rPr>
      <t xml:space="preserve"> Give the call sign of every distant station whose basis of carriage you identified by “LAC” in</t>
    </r>
  </si>
  <si>
    <r>
      <rPr>
        <b/>
        <sz val="10"/>
        <color indexed="8"/>
        <rFont val="Arial"/>
        <family val="2"/>
      </rPr>
      <t xml:space="preserve">    Column 2 (Dates and hours of carriage): </t>
    </r>
    <r>
      <rPr>
        <sz val="10"/>
        <color indexed="8"/>
        <rFont val="Arial"/>
        <family val="2"/>
      </rPr>
      <t>For each station, list the dates and hours when part-time carriage oc-</t>
    </r>
  </si>
  <si>
    <t>Part-Time Carriage         Log</t>
  </si>
  <si>
    <r>
      <t>IMPORTANT:</t>
    </r>
    <r>
      <rPr>
        <sz val="10.5"/>
        <color indexed="8"/>
        <rFont val="Arial"/>
        <family val="2"/>
      </rPr>
      <t xml:space="preserve"> You must complete a statement in space P concerning gross receipts.</t>
    </r>
  </si>
  <si>
    <r>
      <t>Instructions</t>
    </r>
    <r>
      <rPr>
        <sz val="10.5"/>
        <color indexed="8"/>
        <rFont val="Arial"/>
        <family val="2"/>
      </rPr>
      <t>: Use the blocks in this space L to determine the royalty fee you owe:</t>
    </r>
  </si>
  <si>
    <r>
      <t>MINIMUM FEE:</t>
    </r>
    <r>
      <rPr>
        <sz val="10.5"/>
        <color indexed="8"/>
        <rFont val="Arial"/>
        <family val="2"/>
      </rPr>
      <t xml:space="preserve"> All cable systems with semiannual gross receipts of $527,600 or more are required to pay at</t>
    </r>
  </si>
  <si>
    <r>
      <t>DISTANT TELEVISION STATIONS CARRIED:</t>
    </r>
    <r>
      <rPr>
        <sz val="10.5"/>
        <color indexed="8"/>
        <rFont val="Arial"/>
        <family val="2"/>
      </rPr>
      <t xml:space="preserve"> Your answer here must agree with the information you gave in</t>
    </r>
  </si>
  <si>
    <r>
      <t>Line 1</t>
    </r>
    <r>
      <rPr>
        <sz val="10.5"/>
        <color indexed="8"/>
        <rFont val="Arial Bold"/>
        <family val="2"/>
      </rPr>
      <t xml:space="preserve">. </t>
    </r>
  </si>
  <si>
    <r>
      <rPr>
        <sz val="10.5"/>
        <color indexed="8"/>
        <rFont val="Arial Bold"/>
        <family val="2"/>
      </rPr>
      <t xml:space="preserve">BASE RATE FEE: </t>
    </r>
    <r>
      <rPr>
        <sz val="10.5"/>
        <color indexed="8"/>
        <rFont val="Arial"/>
        <family val="2"/>
      </rPr>
      <t>Enter the base rate fee from either part 8, section 3 or</t>
    </r>
  </si>
  <si>
    <r>
      <rPr>
        <sz val="10.5"/>
        <color indexed="8"/>
        <rFont val="Arial Bold"/>
        <family val="2"/>
      </rPr>
      <t>3.75 Fee:</t>
    </r>
    <r>
      <rPr>
        <sz val="10.5"/>
        <color indexed="8"/>
        <rFont val="Arial"/>
        <family val="2"/>
      </rPr>
      <t xml:space="preserve"> Enter the total fee from line 7, block C, part 6 of the DSE</t>
    </r>
  </si>
  <si>
    <r>
      <rPr>
        <sz val="10.5"/>
        <color indexed="8"/>
        <rFont val="Arial Bold"/>
        <family val="2"/>
      </rPr>
      <t xml:space="preserve">BASE RATE FEE/3.75 FEE or MINIMUM FEE: </t>
    </r>
    <r>
      <rPr>
        <sz val="10.5"/>
        <color indexed="8"/>
        <rFont val="Arial"/>
        <family val="2"/>
      </rPr>
      <t>Enter either the minimum fee</t>
    </r>
  </si>
  <si>
    <r>
      <rPr>
        <sz val="10.5"/>
        <color indexed="8"/>
        <rFont val="Arial Bold"/>
        <family val="2"/>
      </rPr>
      <t>SYNDICATED EXCLUSIVITY SURCHARGE:</t>
    </r>
    <r>
      <rPr>
        <sz val="10.5"/>
        <color indexed="8"/>
        <rFont val="Arial"/>
        <family val="2"/>
      </rPr>
      <t xml:space="preserve"> Enter the fee from either part 7</t>
    </r>
  </si>
  <si>
    <r>
      <t xml:space="preserve">Line 3. </t>
    </r>
    <r>
      <rPr>
        <sz val="10.5"/>
        <color indexed="8"/>
        <rFont val="Arial Bold"/>
        <family val="2"/>
      </rPr>
      <t>INTEREST CHARGE:</t>
    </r>
    <r>
      <rPr>
        <sz val="10.5"/>
        <color indexed="8"/>
        <rFont val="Arial"/>
        <family val="2"/>
      </rPr>
      <t xml:space="preserve"> Enter the amount from line 4, space Q, page 9</t>
    </r>
  </si>
  <si>
    <t xml:space="preserve"> NO</t>
  </si>
  <si>
    <t xml:space="preserve"> YES. Enter the total here and list the satellite carrier(s) below. . . . . . . . . . . . . . . . . . . . .</t>
  </si>
  <si>
    <r>
      <t xml:space="preserve">* To view the interest rate chart click on </t>
    </r>
    <r>
      <rPr>
        <i/>
        <sz val="10"/>
        <color indexed="8"/>
        <rFont val="Arial"/>
        <family val="2"/>
      </rPr>
      <t>www.copyright.gov/licensing/interest-rate.pdf.</t>
    </r>
    <r>
      <rPr>
        <sz val="10"/>
        <color indexed="8"/>
        <rFont val="Arial"/>
        <family val="2"/>
      </rPr>
      <t xml:space="preserve"> For further assistance please</t>
    </r>
  </si>
  <si>
    <t xml:space="preserve">Line 3   Multiply line 2 by the number of days late and enter the sum here . . . . . . . . . . . . . . </t>
  </si>
  <si>
    <t xml:space="preserve">Line 2   Multiply line 1 by the interest rate* and enter the sum here . . . . . . . . . . . . . . . . . . . . . . </t>
  </si>
  <si>
    <t>What is a “Permitted” Station? A permitted station refers to a distant</t>
  </si>
  <si>
    <t>Step 1: For each station, calculate the number of programs that, during the</t>
  </si>
  <si>
    <t>(These are programs for which you have entered “Yes” in column 2 and</t>
  </si>
  <si>
    <t>Step 2: Divide the result of step 1 by the total number of days in the</t>
  </si>
  <si>
    <t>Syndicated Exclusivity Surcharge. Note: Distant multicast streams are not</t>
  </si>
  <si>
    <r>
      <rPr>
        <b/>
        <sz val="10"/>
        <color indexed="8"/>
        <rFont val="Arial"/>
        <family val="2"/>
      </rPr>
      <t xml:space="preserve">The Minimum Fee⁄Base Rate Fee ⁄ 3.75 Percent Fee. </t>
    </r>
    <r>
      <rPr>
        <sz val="10"/>
        <color indexed="8"/>
        <rFont val="Arial"/>
        <family val="2"/>
      </rPr>
      <t xml:space="preserve"> All cable sys-</t>
    </r>
  </si>
  <si>
    <t>of DSEs determines the royalty you owe. For the full definition, see page</t>
  </si>
  <si>
    <t>LEGAL NAME OF OWNER OF CABLE SYSTEM:</t>
  </si>
  <si>
    <t>Name</t>
  </si>
  <si>
    <t>GROSS RECEIPTS</t>
  </si>
  <si>
    <t>K</t>
  </si>
  <si>
    <t>all amounts (gross receipts) paid to your cable system by subscribers for the system’s secondary transmission service</t>
  </si>
  <si>
    <t>page (vii) of the general instructions.</t>
  </si>
  <si>
    <t>Gross Receipts</t>
  </si>
  <si>
    <t>Gross receipts from subscribers for secondary transmission service(s)</t>
  </si>
  <si>
    <t>during the accounting period.</t>
  </si>
  <si>
    <t>(Amount of gross receipts)</t>
  </si>
  <si>
    <t>COPYRIGHT ROYALTY FEE</t>
  </si>
  <si>
    <t>L</t>
  </si>
  <si>
    <t>Copyright</t>
  </si>
  <si>
    <t>Royalty Fee</t>
  </si>
  <si>
    <t>fee from block 1 on line 1 of block 4, and calculate the total royalty fee.</t>
  </si>
  <si>
    <t>accompanying this form and attach the schedule to your statement of account.</t>
  </si>
  <si>
    <t>If part 8 or part 9, block A, of the DSE schedule was completed, the base rate fee should be entered on line 1 of</t>
  </si>
  <si>
    <t>block 3 below.</t>
  </si>
  <si>
    <t>If part 6 of the DSE schedule was completed, the amount from line 7 of block C should be entered on line 2 in block</t>
  </si>
  <si>
    <t>3 below.</t>
  </si>
  <si>
    <t>If part 7 or part 9, block B, of the DSE schedule was completed, the surcharge amount should be entered on line</t>
  </si>
  <si>
    <t>2 in block 4 below.</t>
  </si>
  <si>
    <t>Block</t>
  </si>
  <si>
    <t>least the minimum fee, regardless of whether they carried any distant stations. This fee is 1.064 percent of the</t>
  </si>
  <si>
    <t>system’s gross receipts for the accounting period.</t>
  </si>
  <si>
    <t>Enter the result here.</t>
  </si>
  <si>
    <t>This is your minimum fee.</t>
  </si>
  <si>
    <t>$</t>
  </si>
  <si>
    <t>“Yes” in this block.</t>
  </si>
  <si>
    <t>• Did your cable system carry any distant television stations during the accounting period?</t>
  </si>
  <si>
    <t>from block 1 or the sum of the base rate fee / 3.75 fee from block 3, line 3,</t>
  </si>
  <si>
    <t>Cable systems</t>
  </si>
  <si>
    <t>(block D, section 3 or 4) or part 9 (block B) of the DSE schedule. If none, enter</t>
  </si>
  <si>
    <t>submitting</t>
  </si>
  <si>
    <t>zero.</t>
  </si>
  <si>
    <t>additional</t>
  </si>
  <si>
    <t>deposits under</t>
  </si>
  <si>
    <t>Section 111(d)(7)</t>
  </si>
  <si>
    <t>should contact</t>
  </si>
  <si>
    <t>the Licensing</t>
  </si>
  <si>
    <t>Division for the</t>
  </si>
  <si>
    <t>appropriate</t>
  </si>
  <si>
    <t>form for</t>
  </si>
  <si>
    <t>submitting the</t>
  </si>
  <si>
    <t>additional fees.</t>
  </si>
  <si>
    <t xml:space="preserve">• </t>
  </si>
  <si>
    <t>Complete block 1, showing your minimum fee.</t>
  </si>
  <si>
    <t>Complete block 2, showing whether your system carried any distant television stations.</t>
  </si>
  <si>
    <t>If your system did not carry any distant television stations, leave block 3 blank. Enter the amount of the minimum</t>
  </si>
  <si>
    <t>If your system did carry any distant television stations, you must complete the applicable parts of the DSE Schedule</t>
  </si>
  <si>
    <t xml:space="preserve">Line 2. </t>
  </si>
  <si>
    <t>Add lines 1 and 2 and enter</t>
  </si>
  <si>
    <t>Line 3.</t>
  </si>
  <si>
    <t xml:space="preserve">Line 3. </t>
  </si>
  <si>
    <t>If you are filing for a prior accounting period, contact the Licensing Division for the correct form.</t>
  </si>
  <si>
    <t>Long Form</t>
  </si>
  <si>
    <t>STATEMENT OF ACCOUNT</t>
  </si>
  <si>
    <t>FOR COPYRIGHT OFFICE USE ONLY</t>
  </si>
  <si>
    <t>for Secondary Transmissions by</t>
  </si>
  <si>
    <t>DATE RECEIVED</t>
  </si>
  <si>
    <t>AMOUNT</t>
  </si>
  <si>
    <t>Cable Systems (Long Form)</t>
  </si>
  <si>
    <t>ALLOCATION NUMBER</t>
  </si>
  <si>
    <t>A</t>
  </si>
  <si>
    <t>Accounting</t>
  </si>
  <si>
    <t>Period</t>
  </si>
  <si>
    <t>INSTRUCTIONS:</t>
  </si>
  <si>
    <t>B</t>
  </si>
  <si>
    <t>Give the full legal name of the owner of the cable system in line 1. If the owner is a subsidiary of another corporation, give the full</t>
  </si>
  <si>
    <t>Owner</t>
  </si>
  <si>
    <t>corporate title of the subsidiary, not that of the parent corporation.</t>
  </si>
  <si>
    <t>In line 2, list any other names under which the owner conducts the business of the cable system.</t>
  </si>
  <si>
    <t>If there were different owners during the accounting period, only the owner on the last day of the accounting period should submit</t>
  </si>
  <si>
    <t>a single statement of account and royalty fee payment covering the entire accounting period.</t>
  </si>
  <si>
    <t>BUSINESS NAME(S) OF OWNER OF CABLE SYSTEM (IF DIFFERENT):</t>
  </si>
  <si>
    <t>MAILING ADDRESS OF OWNER OF CABLE SYSTEM:</t>
  </si>
  <si>
    <t>(Number, street, rural route, apartment, or suite number)</t>
  </si>
  <si>
    <t>(City, town, state, zip)</t>
  </si>
  <si>
    <t>C</t>
  </si>
  <si>
    <t>names already appear in space B. In line 2, give the mailing address of the system, if different from the address given in space B.</t>
  </si>
  <si>
    <t>System</t>
  </si>
  <si>
    <t>IDENTIFICATION OF CABLE SYSTEM:</t>
  </si>
  <si>
    <t>MAILING ADDRESS OF CABLE SYSTEM:</t>
  </si>
  <si>
    <t>(City, town, state, zip code)</t>
  </si>
  <si>
    <t>D</t>
  </si>
  <si>
    <t>Area</t>
  </si>
  <si>
    <t>Served</t>
  </si>
  <si>
    <t>CITY OR TOWN</t>
  </si>
  <si>
    <t>STATE</t>
  </si>
  <si>
    <t>First</t>
  </si>
  <si>
    <t>Community</t>
  </si>
  <si>
    <t xml:space="preserve">   Below is a sample for reporting communities if you report multiple channel line-ups in Space G.</t>
  </si>
  <si>
    <t>CITY OR TOWN (SAMPLE)</t>
  </si>
  <si>
    <t>CH LINE UP</t>
  </si>
  <si>
    <t>SUB GRP#</t>
  </si>
  <si>
    <t>Sample</t>
  </si>
  <si>
    <t>Alda</t>
  </si>
  <si>
    <t>MD</t>
  </si>
  <si>
    <t>Alliance</t>
  </si>
  <si>
    <t>Gering</t>
  </si>
  <si>
    <t>(based on your reporting from Part 9 of the DSE Schedule) in the appropriate columns below.</t>
  </si>
  <si>
    <t>channel line-up designated by an alpha-letter(s) (based on your Space G reporting) and a subscriber group designated by a number</t>
  </si>
  <si>
    <t>When reporting the carriage of television broadcast stations on a community-by-community basis, associate each community with a</t>
  </si>
  <si>
    <t>designated by a number (based on your reporting from Part 9).</t>
  </si>
  <si>
    <t>on a partially distant or partially permitted basis in the DSE Schedule, associate each relevant community with a subscriber group,</t>
  </si>
  <si>
    <t>all communities with the channel line-up “A” in the appropriate column below or leave the column blank. If you report any stations</t>
  </si>
  <si>
    <t>If all communities receive the same complement of television broadcast stations (i.e., one channel line-up for all), then either associate</t>
  </si>
  <si>
    <t>in FCC rules: “a separate and distinct community or municipal entity (including unincorporated communities within unincorporated</t>
  </si>
  <si>
    <r>
      <t>Instructions:</t>
    </r>
    <r>
      <rPr>
        <sz val="10"/>
        <color indexed="8"/>
        <rFont val="Arial"/>
        <family val="2"/>
      </rPr>
      <t xml:space="preserve"> List each separate community served by the cable system. A “community” is the same as a “community unit” as defined</t>
    </r>
  </si>
  <si>
    <t xml:space="preserve">          CITY OR TOWN</t>
  </si>
  <si>
    <t>• Move to new address</t>
  </si>
  <si>
    <t>• Outlet relocation</t>
  </si>
  <si>
    <t>• Disconnect</t>
  </si>
  <si>
    <t>• Converter</t>
  </si>
  <si>
    <t>• Reconnect</t>
  </si>
  <si>
    <t>• FM radio (if separate rate)</t>
  </si>
  <si>
    <t>Other services:</t>
  </si>
  <si>
    <t>• Additional set(s)</t>
  </si>
  <si>
    <t>• Burglar protection</t>
  </si>
  <si>
    <t>• First set</t>
  </si>
  <si>
    <t>• Fire protection</t>
  </si>
  <si>
    <t>• Pay cable—add’l channel</t>
  </si>
  <si>
    <t>•Burglar protection</t>
  </si>
  <si>
    <t>• Pay cable</t>
  </si>
  <si>
    <t>• Commercial</t>
  </si>
  <si>
    <t>• Motel, hotel</t>
  </si>
  <si>
    <t>Installation: Non-residential</t>
  </si>
  <si>
    <t>RATE</t>
  </si>
  <si>
    <t>CATEGORY OF SERVICE</t>
  </si>
  <si>
    <t>BLOCK 2</t>
  </si>
  <si>
    <t>BLOCK 1</t>
  </si>
  <si>
    <t>Rates</t>
  </si>
  <si>
    <t>Transmissions:</t>
  </si>
  <si>
    <t>Secondary</t>
  </si>
  <si>
    <t>Other Than</t>
  </si>
  <si>
    <t>Services</t>
  </si>
  <si>
    <t>F</t>
  </si>
  <si>
    <t>• Non-residential</t>
  </si>
  <si>
    <t>• Residential</t>
  </si>
  <si>
    <t>• Service to additional set(s)</t>
  </si>
  <si>
    <t>SUBSCRIBERS</t>
  </si>
  <si>
    <t>NO. OF</t>
  </si>
  <si>
    <t>scribers and</t>
  </si>
  <si>
    <t>Service: Sub-</t>
  </si>
  <si>
    <t>Transmission</t>
  </si>
  <si>
    <t>E</t>
  </si>
  <si>
    <t>• Service to first set</t>
  </si>
  <si>
    <t xml:space="preserve"> SERVICES OTHER THAN SECONDARY TRANSMISSIONS: RATES</t>
  </si>
  <si>
    <t xml:space="preserve"> not covered in space E, that is, those services that are not offered in combination with any secondary transmission</t>
  </si>
  <si>
    <t xml:space="preserve"> service for a single fee. There are two exceptions: you do not need to give rate information concerning (1) services</t>
  </si>
  <si>
    <t>Page 4 – Space H</t>
  </si>
  <si>
    <t>Page 5 – Space I</t>
  </si>
  <si>
    <t>Page 6 – Space J</t>
  </si>
  <si>
    <t>•  Determine if any portion of the cable system is located within a top 100</t>
  </si>
  <si>
    <t>period. This is the total sum of all DSEs computed by the basic formula</t>
  </si>
  <si>
    <t>PART 7 OF THE DSE SCHEDULE</t>
  </si>
  <si>
    <t>distant television stations your cable system carried during the accounting</t>
  </si>
  <si>
    <t>COMPUTING THE SYNDICATED EXCLUSIVITY SURCHARGE—</t>
  </si>
  <si>
    <t>In part 5 of this schedule you are asked to add up the DSEs for all of the</t>
  </si>
  <si>
    <t>TOTAL OF DSEs</t>
  </si>
  <si>
    <t>by gross receipts by .0375. This is the 3.75 fee.</t>
  </si>
  <si>
    <t>number of DSEs subject to the 3.75 percent rate. Multiply these DSEs</t>
  </si>
  <si>
    <t>station’s DSE for the accounting period.</t>
  </si>
  <si>
    <t>ber of DSEs reported in part 5 of the DSE Schedule. This is the total</t>
  </si>
  <si>
    <t>calendar year (365—or 366 in a leap year). This gives you the particular</t>
  </si>
  <si>
    <t>•  Subtract the number of DSEs resulting from this carriage from the num-</t>
  </si>
  <si>
    <t>the DSE exempt from the 3.75 percent rate.</t>
  </si>
  <si>
    <t>“P” in column 7 of space I.)</t>
  </si>
  <si>
    <t>part-time basis only and complete the log to determine the portion of</t>
  </si>
  <si>
    <t>for programs deleted at the option of the cable system.</t>
  </si>
  <si>
    <t>to former FCC rules in effect on June 24, 1981.</t>
  </si>
  <si>
    <t>accounting period, were broadcast live by the station and were substituted</t>
  </si>
  <si>
    <t>•  Determine which distant stations were carried by the system pursuant</t>
  </si>
  <si>
    <t>SCHEDULE</t>
  </si>
  <si>
    <t>COMPUTING THE 3.75 PERCENT RATE—PART 6 OF THE DSE</t>
  </si>
  <si>
    <t>SPECIAL FORMULA FOR STATIONS LISTED IN</t>
  </si>
  <si>
    <t>of distant stations.</t>
  </si>
  <si>
    <t>DSE will always be the same as the type value.)</t>
  </si>
  <si>
    <t>of the station exceeds the market quota imposed for the importation</t>
  </si>
  <si>
    <t>tivated channel capacity, actual multiplication is not necessary since the</t>
  </si>
  <si>
    <t>applies to a station substituted for a grandfathered station if carriage</t>
  </si>
  <si>
    <t>stations other than those carried on a part-time basis due to lack of ac-</t>
  </si>
  <si>
    <t>permitted substitution of a grandfathered station, the 3.75 percent Rate</t>
  </si>
  <si>
    <t>you the particular station’s DSE for the accounting period. (Note that for</t>
  </si>
  <si>
    <t>view that, since section 76.65 of the former FCC rules would not have</t>
  </si>
  <si>
    <t>Exclusivity Surcharge. The Copyright Royalty Tribunal has stated its</t>
  </si>
  <si>
    <t>basis of carriage value for all other stations listed in space G is 1.0.</t>
  </si>
  <si>
    <t>but is subject to the Base Rate, and where applicable, the Syndicated</t>
  </si>
  <si>
    <t>hours the station broadcast over the air during the accounting period. The</t>
  </si>
  <si>
    <t>of these grandfathered stations is not subject to the 3.75 percent rate,</t>
  </si>
  <si>
    <t>market quota imposed for the importation of distant stations. Carriage</t>
  </si>
  <si>
    <t>the accounting period, and (2) dividing that number by the total number of</t>
  </si>
  <si>
    <t>1972, even if the total number of distant stations carried exceeded the</t>
  </si>
  <si>
    <t>calculating the number of hours the cable system carried the station during</t>
  </si>
  <si>
    <t>that it was authorized to carry or was lawfully carrying prior to March 31,</t>
  </si>
  <si>
    <t>activated channel capacity, its basis of carriage value is determined by (1)</t>
  </si>
  <si>
    <t>former FCC rules, a cable system was not required to delete any station</t>
  </si>
  <si>
    <t>a station also depends on its basis of carriage. If, as shown in space G</t>
  </si>
  <si>
    <t>Note that local stations are not counted at all in computing DSEs.</t>
  </si>
  <si>
    <t>ries, please attach written documentation to the statement of account</t>
  </si>
  <si>
    <t>as a permitted station but does not fall into one of the above catego-</t>
  </si>
  <si>
    <t>sented by prior carriage.</t>
  </si>
  <si>
    <t>(page 3), a distant station is:</t>
  </si>
  <si>
    <t>and/or substitute basis only, that fraction of the current DSE repre-</t>
  </si>
  <si>
    <t>ing upon their type. If, as shown in space G of your statement of account</t>
  </si>
  <si>
    <t>5) In the case of a station carried prior to June 25, 1981, on a part-time</t>
  </si>
  <si>
    <t>DSEs, the Copyright Act gives different values to distant stations depend-</t>
  </si>
  <si>
    <t>in effect on April 15, 1976.</t>
  </si>
  <si>
    <t>April 16, 1976, and June 25, 1981, under the FCC rules and regulations</t>
  </si>
  <si>
    <t>4) A station carried pursuant to an individual waiver granted between</t>
  </si>
  <si>
    <t>BASIC FORMULA: FOR ALL DISTANT STATIONS LISTED</t>
  </si>
  <si>
    <t>in effect on June 24, 1981.</t>
  </si>
  <si>
    <t>76.59 (b),(c), 76.61 (b),(c),(d), and 767.63 (a) [referring to 76.61 (b),(d)])</t>
  </si>
  <si>
    <t>quota was or would have been imposed under FCC rules (47 CFR</t>
  </si>
  <si>
    <t>Licensing Division.)</t>
  </si>
  <si>
    <t>commercial educational, or regular independent station for which a</t>
  </si>
  <si>
    <t>total DSE is not to exceed its full type-value. If this happens, contact the</t>
  </si>
  <si>
    <t>3) A station of the same type substituted for a carried network, non-</t>
  </si>
  <si>
    <t>basic formula and again under the special formula. However, a station’s</t>
  </si>
  <si>
    <t>tion of distant stations under those rules.</t>
  </si>
  <si>
    <t>space I, a DSE must be computed twice for that station: once under the</t>
  </si>
  <si>
    <t>would not have exceeded the market quota imposed for the importa-</t>
  </si>
  <si>
    <t>(page 5). (Note that if a particular station is listed in both space G and</t>
  </si>
  <si>
    <t>carried under FCC rules in effect on June 24, 1981, if such carriage</t>
  </si>
  <si>
    <t>mula for those stations carried on a substitute basis and listed in space</t>
  </si>
  <si>
    <t>for all distant stations listed in space G (page 3), and (2) a special for-</t>
  </si>
  <si>
    <t>to June 25, 1981, pursuant to the former FCC rules.</t>
  </si>
  <si>
    <t>1) A station actually carried within any portion of a cable system prior</t>
  </si>
  <si>
    <t>There are two different formulas for computing DSEs: (1) a basic formula</t>
  </si>
  <si>
    <t>Surcharge. A permitted station would include the following:</t>
  </si>
  <si>
    <t>FORMULAS FOR COMPUTING A STATION’S DSE</t>
  </si>
  <si>
    <t>ject to the base rate and, where applicable, the Syndicated Exclusivity</t>
  </si>
  <si>
    <t>station whose carriage is not subject to the 3.75 percent rate but is sub-</t>
  </si>
  <si>
    <t>by a cable system during an accounting period. Your system’s total number</t>
  </si>
  <si>
    <t>larger, and a Syndicated Exclusivity Surcharge, as applicable.</t>
  </si>
  <si>
    <t>value given by the Copyright Act to each distant television station carried</t>
  </si>
  <si>
    <t>fee or the sum of the base rate fee and the 3.75 percent fee, whichever is</t>
  </si>
  <si>
    <t>The term “distant signal equivalent” (DSE) generally refers to the numerical</t>
  </si>
  <si>
    <t>1.064 percent of gross receipts. The cable system pays either the minimum</t>
  </si>
  <si>
    <t>WHAT IS A “DSE”</t>
  </si>
  <si>
    <t>INSTRUCTIONS FOR DSE SCHEDULE</t>
  </si>
  <si>
    <t>DSE SCHEDULE. PAGE 10.</t>
  </si>
  <si>
    <t>Enter the sum here and in line 1 of part 5 of this schedule.</t>
  </si>
  <si>
    <t>• Add the DSEs of each station.</t>
  </si>
  <si>
    <t>SUM OF DSEs OF CATEGORY “O” STATIONS:</t>
  </si>
  <si>
    <t>DSE</t>
  </si>
  <si>
    <t>CATEGORY “O” STATIONS: DSEs</t>
  </si>
  <si>
    <t>Stations</t>
  </si>
  <si>
    <t>Category “O”</t>
  </si>
  <si>
    <t>mercial educational station, give the DSE as “.25.”</t>
  </si>
  <si>
    <t>of DSEs for</t>
  </si>
  <si>
    <t>Computation</t>
  </si>
  <si>
    <t>of space G (page 3).</t>
  </si>
  <si>
    <t>Instructions:</t>
  </si>
  <si>
    <t>Base rate fee</t>
  </si>
  <si>
    <t>$120,000 x .00701 x .389 =</t>
  </si>
  <si>
    <t>$170,000 x .00701 x .083 =</t>
  </si>
  <si>
    <t>$120,000 x .01064 x 1.0 =</t>
  </si>
  <si>
    <t>$170,000 x .01064 x 1.0 =</t>
  </si>
  <si>
    <t>$310,000 x .01064 x 1.0 =</t>
  </si>
  <si>
    <t>DSEs</t>
  </si>
  <si>
    <t>Gross receipts</t>
  </si>
  <si>
    <t>Rapid City</t>
  </si>
  <si>
    <t>Fairvale</t>
  </si>
  <si>
    <t>(Fairvale)</t>
  </si>
  <si>
    <t>(Rapid City and Bodega Bay)</t>
  </si>
  <si>
    <t>(Santa Rosa)</t>
  </si>
  <si>
    <t>Third Subscriber Group</t>
  </si>
  <si>
    <t>Second Subscriber Group</t>
  </si>
  <si>
    <t>First Subscriber Group</t>
  </si>
  <si>
    <t>x  .01064</t>
  </si>
  <si>
    <t>Stations A and C</t>
  </si>
  <si>
    <t>Santa Rosa</t>
  </si>
  <si>
    <t>TOTAL GROSS RECEIPTS</t>
  </si>
  <si>
    <t>TOTAL DSEs</t>
  </si>
  <si>
    <t>Stations B, D, and E</t>
  </si>
  <si>
    <t>E (network)</t>
  </si>
  <si>
    <t>Bodega Bay</t>
  </si>
  <si>
    <t>D (part-time)</t>
  </si>
  <si>
    <t>C (part-time)</t>
  </si>
  <si>
    <t>Stations A, B, C, D ,E</t>
  </si>
  <si>
    <t>B (independent)</t>
  </si>
  <si>
    <t>A and C and all of Rapid City and Bo-</t>
  </si>
  <si>
    <t>FROM SUBSCRIBERS</t>
  </si>
  <si>
    <t>SERVICE AREA OF</t>
  </si>
  <si>
    <t>A (independent)</t>
  </si>
  <si>
    <t>the local service area of both stations</t>
  </si>
  <si>
    <t>OUTSIDE LOCAL</t>
  </si>
  <si>
    <t>CITY</t>
  </si>
  <si>
    <t>Distant Stations Carried</t>
  </si>
  <si>
    <t>COMPUTATION OF COPYRIGHT ROYALTY FEE FOR CABLE  SYSTEM CARRYING PARTIALLY DISTANT STATIONS</t>
  </si>
  <si>
    <t>EXAMPLE:</t>
  </si>
  <si>
    <t>K (page 7) that is attributable to each subscriber group.</t>
  </si>
  <si>
    <t>distant stations, if any portion is located within a major television market.</t>
  </si>
  <si>
    <t>4. Determine the portion of the total gross receipts you reported in space</t>
  </si>
  <si>
    <t>would also be subject to the Syndicated Exclusivity Surcharge for partially</t>
  </si>
  <si>
    <t>schedule.</t>
  </si>
  <si>
    <t>ing only the base rate fee for partially distant stations. The cable system</t>
  </si>
  <si>
    <t>market, give each station’s DSE as you gave it in block B, part 6 of this</t>
  </si>
  <si>
    <t>The example below is intended to supplement the instructions for calculat-</t>
  </si>
  <si>
    <t>If any portion of your system is located in a major or smaller television</t>
  </si>
  <si>
    <t>of the schedule; or</t>
  </si>
  <si>
    <t>rounded up (example: .34651 is rounded to .347).</t>
  </si>
  <si>
    <t>markets, give each station’s DSEs as you gave them in parts 2, 3, and 4</t>
  </si>
  <si>
    <t>•  When the fourth decimal point is 5, 6, 7, 8, or 9, the third decimal is</t>
  </si>
  <si>
    <t>If your system is located wholly outside all major and smaller television</t>
  </si>
  <si>
    <t>unchanged (example: .34647 is rounded to .346).</t>
  </si>
  <si>
    <t>that group’s complement of stations.</t>
  </si>
  <si>
    <t>•  When the fourth decimal point is 1, 2, 3, or 4, the third decimal remains</t>
  </si>
  <si>
    <t>3. For each subscriber group, calculate the total number of DSEs of</t>
  </si>
  <si>
    <t>any case, you must round off DSEs throughout the schedule as follows:</t>
  </si>
  <si>
    <t>2. Identify the communities/areas represented by each subscriber group.</t>
  </si>
  <si>
    <t>round off to no less than the third decimal point. If you round off a DSE in</t>
  </si>
  <si>
    <t>are distant with respect to exactly the same complement of stations.</t>
  </si>
  <si>
    <t>their location. A particular subscriber group consists of all subscribers who</t>
  </si>
  <si>
    <t>information on that copy, and attach it to the DSE schedule.</t>
  </si>
  <si>
    <t>1. Divide all of your subscribers into subscriber groups depending on</t>
  </si>
  <si>
    <t>in question (identifying it as a continuation sheet), enter the additional</t>
  </si>
  <si>
    <t>•  If any of the stations were partially distant:</t>
  </si>
  <si>
    <t>you need more space in a particular part, make a photocopy of the page</t>
  </si>
  <si>
    <t>PARTIALLY DISTANT STATIONS—PART 9 OF THE DSE SCHEDULE</t>
  </si>
  <si>
    <t>blanks provided should be large enough for the necessary information. If</t>
  </si>
  <si>
    <t>0.330% of gross receipts</t>
  </si>
  <si>
    <t>are no printed continuation sheets for the schedule. In most cases, the</t>
  </si>
  <si>
    <t>0.701% of gross receipts</t>
  </si>
  <si>
    <t>Each of the second, third, and fourth DSEs</t>
  </si>
  <si>
    <t>1.064% of gross receipts</t>
  </si>
  <si>
    <t>First DSE</t>
  </si>
  <si>
    <t>of the Schedule to determine the Syndicated Exclusivity Surcharge.</t>
  </si>
  <si>
    <t>as reported in block B, part 6 or from part 5, whichever is applicable.</t>
  </si>
  <si>
    <t>a major television market, you may also need to complete part 9, block B</t>
  </si>
  <si>
    <t>fee according to the following rates—for the system’s permitted DSEs</t>
  </si>
  <si>
    <t>7. If any portion of the cable system is located in whole or in part within</t>
  </si>
  <si>
    <t>• If none of the stations were partially distant, calculate your base rate</t>
  </si>
  <si>
    <t>mine the system’s total base rate fee.</t>
  </si>
  <si>
    <t>time, to other subscribers located outside that area.</t>
  </si>
  <si>
    <t>6. Add together the base rate fees for each subscriber group to deter-</t>
  </si>
  <si>
    <t>subscribers located within the station’s local service area and, at the same</t>
  </si>
  <si>
    <t>to that group.</t>
  </si>
  <si>
    <t>that is, whether you retransmitted the signal of one or more stations to</t>
  </si>
  <si>
    <t>complement of stations; and (3) the amount of gross receipts attributable</t>
  </si>
  <si>
    <t>Determine whether any of the stations you carried were partially distant—</t>
  </si>
  <si>
    <t>(1) the rates given above; (2) the total number of DSEs for that group’s</t>
  </si>
  <si>
    <t>5. Calculate a separate base rate fee for each subscriber group, using</t>
  </si>
  <si>
    <t>COMPUTING THE BASE RATE FEE—PART 8 OF THE DSE</t>
  </si>
  <si>
    <t>DSE SCHEDULE. PAGE 11.</t>
  </si>
  <si>
    <t>TOTAL NUMBER OF DSEs</t>
  </si>
  <si>
    <t>of DSEs</t>
  </si>
  <si>
    <t>Total Number</t>
  </si>
  <si>
    <t>number of DSEs applicable to your system.</t>
  </si>
  <si>
    <t>Add the DSEs of each station.</t>
  </si>
  <si>
    <t>Do any of the
DSEs represent
partially
permited/
partially nonpermitted
carriage?
If yes, see part
9 instructions.</t>
  </si>
  <si>
    <t>3.  DSE</t>
  </si>
  <si>
    <t>Column 1:
CALL SIGN</t>
  </si>
  <si>
    <t>Computation of
3.75 Fee</t>
  </si>
  <si>
    <r>
      <rPr>
        <b/>
        <sz val="10"/>
        <color indexed="8"/>
        <rFont val="Arial"/>
        <family val="2"/>
      </rPr>
      <t xml:space="preserve">Instructions: </t>
    </r>
    <r>
      <rPr>
        <sz val="10"/>
        <color indexed="8"/>
        <rFont val="Arial"/>
        <family val="2"/>
      </rPr>
      <t>Block A must be completed.
In block A:
• If your answer if “Yes,” leave the remainder of part 6 and part 7 of the DSE schedule blank and complete part 8, (page 16) of the
schedule.
• If your answer if “No,” complete blocks B and C below.</t>
    </r>
  </si>
  <si>
    <t>.$.</t>
  </si>
  <si>
    <t>u</t>
  </si>
  <si>
    <t xml:space="preserve">      and in block 3, line 1, space L (page 7)</t>
  </si>
  <si>
    <r>
      <t xml:space="preserve">. . . . . . </t>
    </r>
    <r>
      <rPr>
        <sz val="11"/>
        <color indexed="8"/>
        <rFont val="Wingdings 3"/>
        <family val="1"/>
      </rPr>
      <t>u</t>
    </r>
  </si>
  <si>
    <t>. . . . . . . . . . . . . . . . . . . . . . . .</t>
  </si>
  <si>
    <t xml:space="preserve">  D. Multiply line B by line C and enter here. . . . . . . . . . . . . . . . . . . . . . . . . . </t>
  </si>
  <si>
    <t xml:space="preserve">  C. Subtract 1.000 from total DSEs</t>
  </si>
  <si>
    <t xml:space="preserve">      (the amount in section 1). . . . . . . . . . . . . . . . . . . . . . . . . . . . . . . . . .</t>
  </si>
  <si>
    <t xml:space="preserve">  B. Enter 0.00701 of gross receipts</t>
  </si>
  <si>
    <t xml:space="preserve">      (the amount in section 1). . . . . . . . . . . . . . . . . . . . . . . . . . . . . . . . . . . . . . . . . . . . . . . . . . . </t>
  </si>
  <si>
    <t xml:space="preserve">  A. Enter 0.01064 of gross receipts</t>
  </si>
  <si>
    <t xml:space="preserve">  NOTE: If the DSE is 1.0 or less, multiply the gross receipts by 0.01064 by the DSE. Enter the result on line A below.</t>
  </si>
  <si>
    <r>
      <t xml:space="preserve">  If the figure in section 2 is </t>
    </r>
    <r>
      <rPr>
        <sz val="11"/>
        <color indexed="8"/>
        <rFont val="Arial Bold"/>
        <family val="2"/>
      </rPr>
      <t>4.000 or less,</t>
    </r>
    <r>
      <rPr>
        <sz val="11"/>
        <color indexed="8"/>
        <rFont val="Arial"/>
        <family val="2"/>
      </rPr>
      <t xml:space="preserve"> compute your base rate fee here and leave section 4 blank.</t>
    </r>
  </si>
  <si>
    <t xml:space="preserve">  use the total number of DSEs from part 5.). . . . . . . . . . . . . . . . . . . . . . . . . . . . . . . . . . . . .</t>
  </si>
  <si>
    <t xml:space="preserve">  (If block A of part 6 was checked “Yes,”</t>
  </si>
  <si>
    <t xml:space="preserve">  Enter the total number of permitted DSEs from block B, part 6 of this schedule.</t>
  </si>
  <si>
    <t xml:space="preserve">  Enter the amount of gross receipts from space K (page 7). . . . . . . . . . . . . . . . . . . . . . . </t>
  </si>
  <si>
    <t xml:space="preserve">   • Did your cable system retransmit the signals of any partially distant television stations during the accounting  period?</t>
  </si>
  <si>
    <t xml:space="preserve">   service area,” see page (v) of the general instructions.</t>
  </si>
  <si>
    <t>General Instructions</t>
  </si>
  <si>
    <t>ONE HUNDRED FORTY-NINTH</t>
  </si>
  <si>
    <t>ONE HUNDRED FIFTIETH</t>
  </si>
  <si>
    <t>ONE HUNDRED FIFTY-FIRST</t>
  </si>
  <si>
    <t>ONE HUNDRED FIFTY-SECOND</t>
  </si>
  <si>
    <t>ONE HUNDRED FIFTY-THIRD</t>
  </si>
  <si>
    <t>ONE HUNDRED FIFTY-FOURTH</t>
  </si>
  <si>
    <t>ONE HUNDRED FIFTY-FIFTH</t>
  </si>
  <si>
    <t>ONE HUNDRED FIFTY-SIXTH</t>
  </si>
  <si>
    <t>ONE HUNDRED FIFTY-SEVENTH</t>
  </si>
  <si>
    <t>ONE HUNDRED FIFTY-EIGHTH</t>
  </si>
  <si>
    <t>ONE HUNDRED FIFTY-NINTH</t>
  </si>
  <si>
    <t>ONE HUNDRED SIXTIETH</t>
  </si>
  <si>
    <t>BARCODE DATA</t>
  </si>
  <si>
    <t>Filing Period</t>
  </si>
  <si>
    <t>THIRTY-THIRD SUBSCRIBER GROUP</t>
  </si>
  <si>
    <t>THIRTY-FOURTH SUBSCRIBER GROUP</t>
  </si>
  <si>
    <t>THIRTY-FIFTH SUBSCRIBER GROUP</t>
  </si>
  <si>
    <t>THIRTY-SIXTH SUBSCRIBER GROUP</t>
  </si>
  <si>
    <t>THIRTY-SEVENTH SUBSCRIBER GROUP</t>
  </si>
  <si>
    <t>THIRTY-EIGHTH SUBSCRIBER GROUP</t>
  </si>
  <si>
    <t>THIRTY-NINTH SUBSCRIBER GROUP</t>
  </si>
  <si>
    <t>FORTIETH SUBSCRIBER GROUP</t>
  </si>
  <si>
    <t>FORTY-FIRST SUBSCRIBER GROUP</t>
  </si>
  <si>
    <t>FORTY-SECOND SUBSCRIBER GROUP</t>
  </si>
  <si>
    <t>FORTY-THIRD SUBSCRIBER GROUP</t>
  </si>
  <si>
    <t>FORTY-FOURTH SUBSCRIBER GROUP</t>
  </si>
  <si>
    <t>FORTY-FIFTH SUBSCRIBER GROUP</t>
  </si>
  <si>
    <t>FORTY-SIXTH SUBSCRIBER GROUP</t>
  </si>
  <si>
    <t>FORTY-SEVENTH SUBSCRIBER GROUP</t>
  </si>
  <si>
    <t>FORTY-EIGHTH SUBSCRIBER GROUP</t>
  </si>
  <si>
    <t>FORTY-NINTH SUBSCRIBER GROUP</t>
  </si>
  <si>
    <t>FIFTIETH SUBSCRIBER GROUP</t>
  </si>
  <si>
    <t>FIFTY-FIRST SUBSCRIBER GROUP</t>
  </si>
  <si>
    <t>FIFTY-SECOND SUBSCRIBER GROUP</t>
  </si>
  <si>
    <t>FIFTY-THIRD SUBSCRIBER GROUP</t>
  </si>
  <si>
    <t>FIFTY-FOURTH SUBSCRIBER GROUP</t>
  </si>
  <si>
    <t>FIFTY-FIFTH SUBSCRIBER GROUP</t>
  </si>
  <si>
    <t>FIFTY-SIXTH SUBSCRIBER GROUP</t>
  </si>
  <si>
    <t>FIFTY-SEVENTH SUBSCRIBER GROUP</t>
  </si>
  <si>
    <t>FIFTY-EIGHTH SUBSCRIBER GROUP</t>
  </si>
  <si>
    <t>FIFTY-NINTH SUBSCRIBER GROUP</t>
  </si>
  <si>
    <t>SIXTIETH SUBSCRIBER GROUP</t>
  </si>
  <si>
    <t>SIXTY-FIRST SUBSCRIBER GROUP</t>
  </si>
  <si>
    <t>SIXTY-SECOND SUBSCRIBER GROUP</t>
  </si>
  <si>
    <t>SIXTY-THIRD SUBSCRIBER GROUP</t>
  </si>
  <si>
    <t>SIXTY-FOURTH SUBSCRIBER GROUP</t>
  </si>
  <si>
    <t>SIXTY-FIFTH SUBSCRIBER GROUP</t>
  </si>
  <si>
    <t>SIXTY-SIXTH SUBSCRIBER GROUP</t>
  </si>
  <si>
    <t>SIXTY-SEVENTH SUBSCRIBER GROUP</t>
  </si>
  <si>
    <t>SIXTY-EIGHTH SUBSCRIBER GROUP</t>
  </si>
  <si>
    <t>SIXTY-NINTH SUBSCRIBER GROUP</t>
  </si>
  <si>
    <t>SEVENTIETH SUBSCRIBER GROUP</t>
  </si>
  <si>
    <t>SEVENTY-FIRST SUBSCRIBER GROUP</t>
  </si>
  <si>
    <t>SEVENTY-SECOND SUBSCRIBER GROUP</t>
  </si>
  <si>
    <t>SEVENTY-THIRD SUBSCRIBER GROUP</t>
  </si>
  <si>
    <t>SEVENTY-FOURTH SUBSCRIBER GROUP</t>
  </si>
  <si>
    <t>SEVENTY-FIFTH SUBSCRIBER GROUP</t>
  </si>
  <si>
    <t>SEVENTY-SIXTH SUBSCRIBER GROUP</t>
  </si>
  <si>
    <t>SEVENTY-SEVENTH SUBSCRIBER GROUP</t>
  </si>
  <si>
    <t>SEVENTY-EIGHTH SUBSCRIBER GROUP</t>
  </si>
  <si>
    <t>SEVENTY-NINTH SUBSCRIBER GROUP</t>
  </si>
  <si>
    <t>EIGHTIETH SUBSCRIBER GROUP</t>
  </si>
  <si>
    <t>EIGHTY-FIRST SUBSCRIBER GROUP</t>
  </si>
  <si>
    <t>EIGHTY-SECOND SUBSCRIBER GROUP</t>
  </si>
  <si>
    <t>EIGHTY-THIRD SUBSCRIBER GROUP</t>
  </si>
  <si>
    <t>EIGHTY-FOURTH SUBSCRIBER GROUP</t>
  </si>
  <si>
    <t>EIGHTY-FIFTH SUBSCRIBER GROUP</t>
  </si>
  <si>
    <t>EIGHTY-SIXTH SUBSCRIBER GROUP</t>
  </si>
  <si>
    <t>EIGHTY-SEVENTH SUBSCRIBER GROUP</t>
  </si>
  <si>
    <t>EIGHTY-EIGHTH SUBSCRIBER GROUP</t>
  </si>
  <si>
    <t>EIGHTY-NINTH SUBSCRIBER GROUP</t>
  </si>
  <si>
    <t>NINETIETH SUBSCRIBER GROUP</t>
  </si>
  <si>
    <t>NINETY-FIRST SUBSCRIBER GROUP</t>
  </si>
  <si>
    <t>NINETY-SECOND SUBSCRIBER GROUP</t>
  </si>
  <si>
    <t>NINETY-THIRD SUBSCRIBER GROUP</t>
  </si>
  <si>
    <t>NINETY-FOURTH SUBSCRIBER GROUP</t>
  </si>
  <si>
    <t>NINETY-FIFTH SUBSCRIBER GROUP</t>
  </si>
  <si>
    <t>NINETY-SIXTH SUBSCRIBER GROUP</t>
  </si>
  <si>
    <t>NINETY-SEVENTH SUBSCRIBER GROUP</t>
  </si>
  <si>
    <t>NINETY-EIGHTH SUBSCRIBER GROUP</t>
  </si>
  <si>
    <t>NINETY-NINTH SUBSCRIBER GROUP</t>
  </si>
  <si>
    <t>ONE HUNDREDTH SUBSCRIBER GROUP</t>
  </si>
  <si>
    <t>ONE HUNDERED SECOND SUBSCRIBER GROUP</t>
  </si>
  <si>
    <t>ONE HUNDERED THIRD SUBSCRIBER GROUP</t>
  </si>
  <si>
    <t>ONE HUNDERED FOURTH SUBSCRIBER GROUP</t>
  </si>
  <si>
    <t>ONE HUNDERED FIRST SUBSCRIBER GROUP</t>
  </si>
  <si>
    <t>ONE HUNDRED FIFTH SUBSCRIBER GROUP</t>
  </si>
  <si>
    <t>ONE HUNDRED SIXTH SUBSCRIBER GROUP</t>
  </si>
  <si>
    <t>ONE HUNDRED SEVENTH SUBSCRIBER GROUP</t>
  </si>
  <si>
    <t>ONE HUNDRED EIGHTH SUBSCRIBER GROUP</t>
  </si>
  <si>
    <t>ONE HUNDRED NINTH SUBSCRIBER GROUP</t>
  </si>
  <si>
    <t>ONE HUNDRED TENTH SUBSCRIBER GROUP</t>
  </si>
  <si>
    <t>ONE HUNDRED ELEVENTH SUBSCRIBER GROUP</t>
  </si>
  <si>
    <t>ONE HUNDRED TWELVTH SUBSCRIBER GROUP</t>
  </si>
  <si>
    <t>ONE HUNDRED THIRTEENTH SUBSCRIBER GROUP</t>
  </si>
  <si>
    <t>ONE HUNDRED FOURTEENTH SUBSCRIBER GROUP</t>
  </si>
  <si>
    <t>ONE HUNDRED FIFTEENTH SUBSCRIBER GROUP</t>
  </si>
  <si>
    <t>ONE HUNDRED SIXTEENTH SUBSCRIBER GROUP</t>
  </si>
  <si>
    <t>ONE HUNDRED SEVENTEENTH SUBSCRIBER GROUP</t>
  </si>
  <si>
    <t>ONE HUNDRED EIGHTEENTH SUBSCRIBER GROUP</t>
  </si>
  <si>
    <t>ONE HUNDRED NINTEENTH SUBSCRIBER GROUP</t>
  </si>
  <si>
    <t>ONE HUNDRED TWENTIETH SUBSCRIBER GROUP</t>
  </si>
  <si>
    <t>ONE HUNDRED TWENTY-FIRST SUBSCRIBER GROUP</t>
  </si>
  <si>
    <t>ONE HUNDRED TWENTY-SECOND SUBSCRIBER GROUP</t>
  </si>
  <si>
    <t>ONE HUNDRED TWENTY-THIRD SUBSCRIBER GROUP</t>
  </si>
  <si>
    <t>ONE HUNDRED TWENTY-FOURTH SUBSCRIBER GROUP</t>
  </si>
  <si>
    <t>ONE HUNDRED TWENTY-FIFTH SUBSCRIBER GROUP</t>
  </si>
  <si>
    <t>ONE HUNDRED TWENTY-SIXTH SUBSCRIBER GROUP</t>
  </si>
  <si>
    <t>ONE HUNDRED TWENTY-SEVENTH SUBSCRIBER GROUP</t>
  </si>
  <si>
    <t>ONE HUNDRED TWENTY-EIGHTH SUBSCRIBER GROUP</t>
  </si>
  <si>
    <t>ONE HUNDRED TWENTY-NINTH SUBSCRIBER GROUP</t>
  </si>
  <si>
    <t>ONE HUNDRED THIRTIETH SUBSCRIBER GROUP</t>
  </si>
  <si>
    <t>ONE HUNDRED THIRTY-FIRST SUBSCRIBER GROUP</t>
  </si>
  <si>
    <t xml:space="preserve">    Check here if this is the system’s first filing. If not, enter the system’s ID number assigned by the Licensing Division. </t>
  </si>
  <si>
    <t>U.S. COPYRIGHT OFFICE</t>
  </si>
  <si>
    <t>FORM SA3E. PAGE 1b.</t>
  </si>
  <si>
    <t>SA3E</t>
  </si>
  <si>
    <t>FORM SA3E. PAGE 2.</t>
  </si>
  <si>
    <t>FORM SA3E. PAGE 3.</t>
  </si>
  <si>
    <t>FORM SA3E. PAGE 4.</t>
  </si>
  <si>
    <t>FORM SA3E. PAGE 5.</t>
  </si>
  <si>
    <t>FORM SA3E. PAGE 6.</t>
  </si>
  <si>
    <t>FORM SA3E. PAGE 7.</t>
  </si>
  <si>
    <t>FORM SA3E. PAGE 8.</t>
  </si>
  <si>
    <t>FORM SA3E. PAGE9.</t>
  </si>
  <si>
    <t>tems fling SA3E (Long Form) must pay at least the minimum fee, which is</t>
  </si>
  <si>
    <t>IN SPACE G OF SA3E (LONG FORM)</t>
  </si>
  <si>
    <t>of your Form SA3E, the station was carried part time because of lack of</t>
  </si>
  <si>
    <t>SPACE I OF SA3E (LONG FORM)</t>
  </si>
  <si>
    <t>FORM SA3E. PAGE 19.</t>
  </si>
  <si>
    <t>FORM SA3E. PAGE 20.</t>
  </si>
  <si>
    <t>See instructions for additional information on alphabetization.</t>
  </si>
  <si>
    <r>
      <t>TOTAL ROYALTY AND FILING FEES DUE FOR ACCOUNTING PERIOD.</t>
    </r>
    <r>
      <rPr>
        <sz val="10.5"/>
        <color indexed="8"/>
        <rFont val="Arial"/>
        <family val="2"/>
      </rPr>
      <t xml:space="preserve"> </t>
    </r>
  </si>
  <si>
    <t xml:space="preserve">Add Lines 1, 2 and 3 of block 4 and enter total here . . . . . . . . . . . . . . . . . . . . . . . . . . . </t>
  </si>
  <si>
    <r>
      <t>Line 4</t>
    </r>
    <r>
      <rPr>
        <b/>
        <sz val="10.5"/>
        <color indexed="8"/>
        <rFont val="Arial"/>
        <family val="2"/>
      </rPr>
      <t>.</t>
    </r>
    <r>
      <rPr>
        <sz val="10.5"/>
        <color indexed="8"/>
        <rFont val="Arial"/>
        <family val="2"/>
      </rPr>
      <t xml:space="preserve"> </t>
    </r>
    <r>
      <rPr>
        <b/>
        <sz val="10.5"/>
        <color indexed="8"/>
        <rFont val="Arial"/>
        <family val="2"/>
      </rPr>
      <t xml:space="preserve"> FILING FEE. . . . . . . . . . . . . . . . . . . . . . . . . . . . . . . . . . . . . . . . . . . . . . . . . .</t>
    </r>
  </si>
  <si>
    <t>(Interest Worksheet) . . . . . . . . . . . . . . . . . . . . . . . . . . . . . . . . . . . . . . . . . . .</t>
  </si>
  <si>
    <t>INSTRUCTIONS FOR THE SA3E LONG FORM – EXCEL FORMAT</t>
  </si>
  <si>
    <t>·         Spaces C, E, F, M, N, O – Fill in all applicable information in the appropriate highlighted boxes.</t>
  </si>
  <si>
    <t xml:space="preserve">·         Users that wish to name individual subscriber groups by community names or other designations may fill in the “Subgroup/Community Name" column. </t>
  </si>
  <si>
    <t>·         Space D will automatically populate with the information for the first community listed on the “Page 1b – Space D(1)” tab.</t>
  </si>
  <si>
    <t>·         Information can be manually entered into the highlighted areas.</t>
  </si>
  <si>
    <t>·         Section 2 – Information can be manually entered into the highlighted areas where applicable.</t>
  </si>
  <si>
    <t>·         Spaces M and N will automatically populate with information from the General Input Data tab.</t>
  </si>
  <si>
    <t>·         Part 1 will automatically populate with information from the General Input Data tab.</t>
  </si>
  <si>
    <t>·         Stations carried under part-time and substitute carriage may be entered manually in the area at the top of this tab.</t>
  </si>
  <si>
    <t>·         Part 7, Block A – The appropriate box should be manually checked depending on the location of the system.</t>
  </si>
  <si>
    <t>·         Information can be manually entered into the remaining highlighted areas on this tab and the area at the top of the “Pg 16 – Part 7-8 tab.”</t>
  </si>
  <si>
    <t>·         For cable systems with subscriber groups, fill in the permitted distant call signs in the appropriate subscriber group areas.</t>
  </si>
  <si>
    <t>·         The DSE column will automatically populate with information from the Signals tab.</t>
  </si>
  <si>
    <t>·         The “Total DSEs” calculation for each subscriber group will automatically be performed based on the information entered into each subscriber group area.</t>
  </si>
  <si>
    <t>·         The “Gross Receipts” line for each subscriber group will automatically populate with information from the Gross Receipts tab.</t>
  </si>
  <si>
    <t>·         The “Base Rate Fee” calculation for each subscriber group will be automatically performed.</t>
  </si>
  <si>
    <t>·         For cable systems with subscriber groups, fill in the non-permitted distant call signs in the appropriate subscriber group areas.</t>
  </si>
  <si>
    <t>·         The DSE column for each subscriber group will automatically populate with information from the Signals tab.</t>
  </si>
  <si>
    <t>·         The “Base Rate Fee” calculation (which is actually a 3.75 rate calculation) for each subscriber group will be automatically performed.</t>
  </si>
  <si>
    <t>·         Cable systems that have a syndicated exclusivity surcharge calculated on a subscriber group basis can use these tabs to manually perform those calculations.</t>
  </si>
  <si>
    <t>X</t>
  </si>
  <si>
    <t>https://www.copyright.gov/forms/sa3.pdf</t>
  </si>
  <si>
    <t>Page 1 – Spaces A-C</t>
  </si>
  <si>
    <t>·         Add rows as needed so that all communities are listed in space D.</t>
  </si>
  <si>
    <t>Page 1b – Space D</t>
  </si>
  <si>
    <t>Page 2 – Spaces E-F</t>
  </si>
  <si>
    <t>Page 7 – Spaces K-L</t>
  </si>
  <si>
    <t>Page 8 – Spaces M-O</t>
  </si>
  <si>
    <t>Page 9 – Spaces P-Q</t>
  </si>
  <si>
    <t>Add rows as necessary. 
Remember to copy all formula into new rows.</t>
  </si>
  <si>
    <t>Page 11 – Parts 1-2</t>
  </si>
  <si>
    <t>Page 12 – Parts 3-5</t>
  </si>
  <si>
    <t>Pg 16 – Parts 7-8</t>
  </si>
  <si>
    <r>
      <rPr>
        <b/>
        <sz val="10"/>
        <color indexed="8"/>
        <rFont val="Arial"/>
        <family val="2"/>
      </rPr>
      <t>INDIVIDUAL TO BE CONTACTED IF FURTHER INFORMATION IS NEEDED</t>
    </r>
    <r>
      <rPr>
        <sz val="10"/>
        <color indexed="8"/>
        <rFont val="Arial"/>
        <family val="2"/>
      </rPr>
      <t>: (Identify an individual</t>
    </r>
  </si>
  <si>
    <t>we can contact about this statement of account.)</t>
  </si>
  <si>
    <r>
      <rPr>
        <b/>
        <sz val="9"/>
        <color indexed="8"/>
        <rFont val="Arial"/>
        <family val="2"/>
      </rPr>
      <t>Instructions:</t>
    </r>
    <r>
      <rPr>
        <sz val="9"/>
        <color indexed="8"/>
        <rFont val="Arial"/>
        <family val="2"/>
      </rPr>
      <t xml:space="preserve"> </t>
    </r>
  </si>
  <si>
    <t xml:space="preserve">    search reports prepared for the public. The effect of not providing the PII requested is that it may delay processing of your statement of account and its placement in the</t>
  </si>
  <si>
    <t>General instructions are located in
 the first tab of this workbook.</t>
  </si>
  <si>
    <t>For detailed information about the the Copyright Office regulations on this point, see page (vi) of the general instructions</t>
  </si>
  <si>
    <t>located in the paper SA3 form.</t>
  </si>
  <si>
    <r>
      <rPr>
        <b/>
        <sz val="10"/>
        <color indexed="8"/>
        <rFont val="Arial"/>
        <family val="2"/>
      </rPr>
      <t xml:space="preserve">In General: </t>
    </r>
    <r>
      <rPr>
        <sz val="10"/>
        <color indexed="8"/>
        <rFont val="Arial"/>
        <family val="2"/>
      </rPr>
      <t>In space I, identify every nonnetwork television program broadcast by a distant station that your cable system carried on a substitute basis during the accounting period, under specific present and former FCC rules, regulations, or authorizations. For a further explanation of the programming that must be included in this log, see page (v) of the general instructions located in the paper SA3 form.</t>
    </r>
  </si>
  <si>
    <t xml:space="preserve">under certain FCC rules, regulations, or authorizations. See page (vi) of the general instructions located in the paper </t>
  </si>
  <si>
    <t>SA3 form for futher information.  Do not use general categories like "movies", or "basketball".  List specific program</t>
  </si>
  <si>
    <t>titles, for example, “I Love Lucy” or "NBA Basketball:  76ers vs. Bulls."</t>
  </si>
  <si>
    <r>
      <rPr>
        <b/>
        <sz val="11"/>
        <color indexed="8"/>
        <rFont val="Arial"/>
        <family val="2"/>
      </rPr>
      <t>INDIVIDUAL TO BE CONTACTED IF FURTHER INFORMATION IS NEEDED</t>
    </r>
    <r>
      <rPr>
        <sz val="11"/>
        <color indexed="8"/>
        <rFont val="Arial"/>
        <family val="2"/>
      </rPr>
      <t>: (Identify an individual</t>
    </r>
  </si>
  <si>
    <r>
      <t xml:space="preserve"> •  </t>
    </r>
    <r>
      <rPr>
        <b/>
        <sz val="10.5"/>
        <color indexed="8"/>
        <rFont val="Arial"/>
        <family val="2"/>
      </rPr>
      <t>I</t>
    </r>
    <r>
      <rPr>
        <sz val="10.5"/>
        <color indexed="8"/>
        <rFont val="Arial"/>
        <family val="2"/>
      </rPr>
      <t xml:space="preserve">, the undersigned, hereby certify that (Check one, </t>
    </r>
    <r>
      <rPr>
        <i/>
        <sz val="10.5"/>
        <color indexed="8"/>
        <rFont val="Arial"/>
        <family val="2"/>
      </rPr>
      <t>but only one</t>
    </r>
    <r>
      <rPr>
        <sz val="10.5"/>
        <color indexed="8"/>
        <rFont val="Arial"/>
        <family val="2"/>
      </rPr>
      <t>, of the boxes.)</t>
    </r>
  </si>
  <si>
    <t>search reports prepared for the public. The effect of not providing the PII requested is that it may delay processing of your statement of account and its placement in the</t>
  </si>
  <si>
    <t>For more information on when to exclude these amounts, see the note on page (vii) of the general instructions in the</t>
  </si>
  <si>
    <t>paper SA3 form.</t>
  </si>
  <si>
    <t>please list below the owner, address, first community served, accounting period, and ID number as given in the original</t>
  </si>
  <si>
    <t>(v) of the General Instructions in the paper SA3 form.</t>
  </si>
  <si>
    <t>decimal point. This is the station’s DSE (For more information on rounding, see page (viii) of the general instructions in the paper SA3 form).</t>
  </si>
  <si>
    <t>general instructions in the paper SA3 form.</t>
  </si>
  <si>
    <t>• Calculate gross receipts for the subscriber group. For further explanation of gross receipts see page (vii) of the general instructions</t>
  </si>
  <si>
    <t>in the paper SA3 form.</t>
  </si>
  <si>
    <t xml:space="preserve">   in the paper SA3 form.</t>
  </si>
  <si>
    <t>basis. For further information concerning substitute basis stations, see page (v) of the general instructions located</t>
  </si>
  <si>
    <t>planation of local service area, see page (v) of the general instructions located in the paper SA3 form.</t>
  </si>
  <si>
    <t>explanation of these three categories, see page (v) of the general instructions located in the paper SA3 form.</t>
  </si>
  <si>
    <t>For the meaning of these terms, see page (v) of the general instructions located in the paper SA3 form.</t>
  </si>
  <si>
    <t xml:space="preserve">ACCOUNTING PERIOD: </t>
  </si>
  <si>
    <t xml:space="preserve">  (enter four digit year and /1 (for Jan-Jun period) or /2 (for Jul-Dec period)  No spaces)</t>
  </si>
  <si>
    <t xml:space="preserve">Add rows as necessary. 
</t>
  </si>
  <si>
    <t>Email</t>
  </si>
  <si>
    <t>For an explanation of interest assessment, see page (viii) of the general instructions in the paper SA3 form.</t>
  </si>
  <si>
    <t xml:space="preserve">  third decimal point. This is the station’s DSE. (For more information on rounding, see page (viii) of the general instructions in the paper</t>
  </si>
  <si>
    <t>SA3 form.</t>
  </si>
  <si>
    <t xml:space="preserve">CONTROL #:                                                                                </t>
  </si>
  <si>
    <t>REMITTANCE #:</t>
  </si>
  <si>
    <t>Cable
      Worksheet</t>
  </si>
  <si>
    <t xml:space="preserve"> </t>
  </si>
  <si>
    <t xml:space="preserve">Total amount of remittance              </t>
  </si>
  <si>
    <t>Number of SAs rec'd</t>
  </si>
  <si>
    <t>Initials</t>
  </si>
  <si>
    <t xml:space="preserve">Date of remittance                               </t>
  </si>
  <si>
    <t>Cable ID #</t>
  </si>
  <si>
    <t>Amount</t>
  </si>
  <si>
    <t>Examined by</t>
  </si>
  <si>
    <t>Reviewed by</t>
  </si>
  <si>
    <t>Date examination completed</t>
  </si>
  <si>
    <t>Allocation number</t>
  </si>
  <si>
    <t>Space A
Accounting
Period</t>
  </si>
  <si>
    <t>Space B
Owner</t>
  </si>
  <si>
    <t>Space D
Area Served</t>
  </si>
  <si>
    <t>Space E
Secondary
Transission
Service
Subscribers:
and Rates</t>
  </si>
  <si>
    <t>Space G
Primary
Transmitters:
Television</t>
  </si>
  <si>
    <t>Space H
Primary
Transmitters:
Radio</t>
  </si>
  <si>
    <t xml:space="preserve">Space I
Substitute
Carriage
</t>
  </si>
  <si>
    <t xml:space="preserve">Space J
Part-time
Carriage Log
(SA3 only)
</t>
  </si>
  <si>
    <t>Space K
Gross Receipts</t>
  </si>
  <si>
    <t>Space L
Copyright Filing and Royalty Fees</t>
  </si>
  <si>
    <t>Space M
Channels</t>
  </si>
  <si>
    <t>Space O
Certification</t>
  </si>
  <si>
    <t>Space P
Statement of 
Gross Receipts</t>
  </si>
  <si>
    <t>Space Q
Interest
Assessment</t>
  </si>
  <si>
    <t>EFT Trace # or TRANSACTION ID #</t>
  </si>
  <si>
    <t>general instructions located in the paper SA3 form and the Excel instructions tab for more information.)</t>
  </si>
  <si>
    <t>coplicsoa@copyright.gov</t>
  </si>
  <si>
    <t xml:space="preserve">   contact the Licensing Division at (202) 707-8150 or licensing@copyright.gov.</t>
  </si>
  <si>
    <r>
      <rPr>
        <b/>
        <sz val="10"/>
        <color indexed="8"/>
        <rFont val="Arial"/>
        <family val="2"/>
      </rPr>
      <t>CERTIFICATION</t>
    </r>
    <r>
      <rPr>
        <sz val="10"/>
        <color indexed="8"/>
        <rFont val="Arial"/>
        <family val="2"/>
      </rPr>
      <t xml:space="preserve"> (This statement of account must be certified and signed in accordance with Copyright Office regulations.)</t>
    </r>
  </si>
  <si>
    <t>Certification</t>
  </si>
  <si>
    <t xml:space="preserve">    numbers. By providing PII, you are agreeing to the routine use of it to establish and maintain a public record, which includes appearing in the Office's public indexes and in</t>
  </si>
  <si>
    <t xml:space="preserve">    completed record of statements of account, and it may affect the legal sufficiency of the filing, a determination that would be made by a court of law.</t>
  </si>
  <si>
    <r>
      <t>Instructions:</t>
    </r>
    <r>
      <rPr>
        <sz val="10"/>
        <color indexed="8"/>
        <rFont val="Arial"/>
        <family val="2"/>
      </rPr>
      <t xml:space="preserve"> For complete space D instructions, see page 1b. Identify only the first community served below and relist on page 1b</t>
    </r>
  </si>
  <si>
    <t>basis under specific FCC rules, regulations, or authorizations:</t>
  </si>
  <si>
    <t>FCC. For Mexican or Canadian stations, if any, give the name of the community with which the station is identified.</t>
  </si>
  <si>
    <t>areas and including single, discrete unincorporated areas.” 47 C.F.R. §76.5(dd). The first community that you list will serve as a form</t>
  </si>
  <si>
    <t>of system identification hereafter known as the “first community.” Please use it as the first community on all future filings.</t>
  </si>
  <si>
    <r>
      <t>Instructions</t>
    </r>
    <r>
      <rPr>
        <sz val="10.5"/>
        <color indexed="8"/>
        <rFont val="Arial"/>
        <family val="2"/>
      </rPr>
      <t>: The figure you give in this space determines the form you file and the amount you pay. Enter the total of</t>
    </r>
  </si>
  <si>
    <t>(as identified in space E) during the accounting period. For a further explanation of how to compute this amount, see</t>
  </si>
  <si>
    <t>space G. If, in space G, you identified any stations as “distant” by stating “Yes” in column 4, you must check</t>
  </si>
  <si>
    <r>
      <rPr>
        <b/>
        <sz val="11"/>
        <color indexed="8"/>
        <rFont val="Arial"/>
        <family val="2"/>
      </rPr>
      <t>CERTIFICATION</t>
    </r>
    <r>
      <rPr>
        <sz val="11"/>
        <color indexed="8"/>
        <rFont val="Arial"/>
        <family val="2"/>
      </rPr>
      <t xml:space="preserve"> (This statement of account must be certified and signed in accordance with Copyright Office regulations.)</t>
    </r>
  </si>
  <si>
    <r>
      <rPr>
        <b/>
        <sz val="10.5"/>
        <color indexed="8"/>
        <rFont val="Arial"/>
        <family val="2"/>
      </rPr>
      <t xml:space="preserve"> (Owner other than corporation or partnership)</t>
    </r>
    <r>
      <rPr>
        <sz val="10.5"/>
        <color indexed="8"/>
        <rFont val="Arial"/>
        <family val="2"/>
      </rPr>
      <t xml:space="preserve"> I am the owner of the cable system as identified in line 1 of space B; or</t>
    </r>
  </si>
  <si>
    <r>
      <t xml:space="preserve"> </t>
    </r>
    <r>
      <rPr>
        <sz val="10.5"/>
        <color indexed="8"/>
        <rFont val="Arial Bold"/>
        <family val="2"/>
      </rPr>
      <t xml:space="preserve">(Officer or partner) </t>
    </r>
    <r>
      <rPr>
        <sz val="10.5"/>
        <color indexed="8"/>
        <rFont val="Arial"/>
        <family val="2"/>
      </rPr>
      <t>I am an officer (if a corporation) or a partner (if a partnership) of the legal entity identified as owner of the cable system</t>
    </r>
  </si>
  <si>
    <t>numbers. By providing PII, you are agreeing to the routine use of it to establish and maintain a public record, which includes appearing in the Office's public indexes and in</t>
  </si>
  <si>
    <t>completed record of statements of account, and it may affect the legal sufficiency of the filing, a determination that would be made by a court of law.</t>
  </si>
  <si>
    <t>NOTE: If you are filing this worksheet covering a statement of account already submitted to the Copyright Office,</t>
  </si>
  <si>
    <t>•  Identify any station carried prior to June 25, 1981, on a substitute and/or</t>
  </si>
  <si>
    <t>The SA3E is a U.S. Copyright Office form</t>
  </si>
  <si>
    <t>Email completed workbook to</t>
  </si>
  <si>
    <t>Submitting the Form</t>
  </si>
  <si>
    <t>·         This form is effective beginning with the January 1 to June 30, 2017, accounting period (2017/1).</t>
  </si>
  <si>
    <r>
      <t xml:space="preserve">·         When complete, this workbook should be signed electronically using an "s-signature" (for example, /s/ John Smith) in space O and saved and submitted as a Microsoft Excel workbook (.xls or .xlsx). Email the workbook in its native Excel format to the U.S. Copyright Office Licensing Division at coplicsoa@copyright.gov. Do </t>
    </r>
    <r>
      <rPr>
        <u/>
        <sz val="12"/>
        <color indexed="8"/>
        <rFont val="Calibri"/>
        <family val="2"/>
        <scheme val="minor"/>
      </rPr>
      <t>not</t>
    </r>
    <r>
      <rPr>
        <sz val="12"/>
        <color indexed="8"/>
        <rFont val="Calibri"/>
        <family val="2"/>
        <scheme val="minor"/>
      </rPr>
      <t xml:space="preserve"> print and mail the workbook to the U.S. Copyright Office. There is no need to remove the instructions tab before submitting the template by email. Do not add additional worksheet or workbook protections to the template before submitting, as that may cause your submission to be rejected.</t>
    </r>
  </si>
  <si>
    <r>
      <t xml:space="preserve">·         </t>
    </r>
    <r>
      <rPr>
        <i/>
        <sz val="12"/>
        <color indexed="8"/>
        <rFont val="Calibri"/>
        <family val="2"/>
        <scheme val="minor"/>
      </rPr>
      <t>Alphabetization:</t>
    </r>
    <r>
      <rPr>
        <sz val="12"/>
        <color indexed="8"/>
        <rFont val="Calibri"/>
        <family val="2"/>
        <scheme val="minor"/>
      </rPr>
      <t xml:space="preserve"> Alphabetization is NOT required for any spaces.  </t>
    </r>
  </si>
  <si>
    <r>
      <t xml:space="preserve">·         </t>
    </r>
    <r>
      <rPr>
        <i/>
        <sz val="12"/>
        <color indexed="8"/>
        <rFont val="Calibri"/>
        <family val="2"/>
        <scheme val="minor"/>
      </rPr>
      <t xml:space="preserve">Excel: </t>
    </r>
    <r>
      <rPr>
        <sz val="12"/>
        <color indexed="8"/>
        <rFont val="Calibri"/>
        <family val="2"/>
        <scheme val="minor"/>
      </rPr>
      <t xml:space="preserve">The form was designed for optimum use with Excel 2007 and later versions. A computer that runs Excel 2003 can be used to complete the form but, as described below, it may be necessary to bypass certain error messages generated by Microsoft.  </t>
    </r>
  </si>
  <si>
    <r>
      <t xml:space="preserve">·         </t>
    </r>
    <r>
      <rPr>
        <i/>
        <sz val="12"/>
        <color indexed="8"/>
        <rFont val="Calibri"/>
        <family val="2"/>
        <scheme val="minor"/>
      </rPr>
      <t xml:space="preserve">Protection: </t>
    </r>
    <r>
      <rPr>
        <sz val="12"/>
        <color indexed="8"/>
        <rFont val="Calibri"/>
        <family val="2"/>
        <scheme val="minor"/>
      </rPr>
      <t xml:space="preserve">All tabs of the SA3E Long Form Excel spreadsheet have been protected in Excel so that the user does not accidentally edit the underlying formulas that allow the form to function properly. </t>
    </r>
    <r>
      <rPr>
        <b/>
        <sz val="12"/>
        <color indexed="8"/>
        <rFont val="Calibri"/>
        <family val="2"/>
        <scheme val="minor"/>
      </rPr>
      <t>The form is designed to function with all tabs in protected mode. It is strongly recommended that you do not unprotect any tabs on the form.</t>
    </r>
  </si>
  <si>
    <r>
      <t xml:space="preserve">·         </t>
    </r>
    <r>
      <rPr>
        <i/>
        <sz val="12"/>
        <color indexed="8"/>
        <rFont val="Calibri"/>
        <family val="2"/>
        <scheme val="minor"/>
      </rPr>
      <t xml:space="preserve">Navigation: </t>
    </r>
    <r>
      <rPr>
        <sz val="12"/>
        <color indexed="8"/>
        <rFont val="Calibri"/>
        <family val="2"/>
        <scheme val="minor"/>
      </rPr>
      <t>To navigate between the tabs, use the mouse to click on the tab listings at the bottom of the screen to select the tab you wish to view/edit. Within a tab, use the mouse or the arrow keys to navigate between fields. Depending on the settings in Excel, hitting the “Tab” button on the keyboard will not necessarily move the user to the next tab, nor will it necessarily move the user to populate the next field within a tab.</t>
    </r>
  </si>
  <si>
    <t>General Data Input Tab</t>
  </si>
  <si>
    <r>
      <t>·         Ensure that the proper accounting period is filled in numerical format (for example</t>
    </r>
    <r>
      <rPr>
        <i/>
        <sz val="12"/>
        <color indexed="8"/>
        <rFont val="Calibri"/>
        <family val="2"/>
        <scheme val="minor"/>
      </rPr>
      <t>,</t>
    </r>
    <r>
      <rPr>
        <sz val="12"/>
        <color indexed="8"/>
        <rFont val="Calibri"/>
        <family val="2"/>
        <scheme val="minor"/>
      </rPr>
      <t>“2017/1”) next to the “ACCOUNTING PERIOD:” listed at the top of the page. Failure to enter the accounting period here will cause the form to not populate the correct accounting period on the header of each page of the statement of account.</t>
    </r>
  </si>
  <si>
    <r>
      <t>·         Space A – Fill in the accounting period in text form (for example</t>
    </r>
    <r>
      <rPr>
        <i/>
        <sz val="12"/>
        <color indexed="8"/>
        <rFont val="Calibri"/>
        <family val="2"/>
        <scheme val="minor"/>
      </rPr>
      <t>,</t>
    </r>
    <r>
      <rPr>
        <sz val="12"/>
        <color indexed="8"/>
        <rFont val="Calibri"/>
        <family val="2"/>
        <scheme val="minor"/>
      </rPr>
      <t xml:space="preserve"> for 2017/1, fill in “January 1 – June 30, 2017”)</t>
    </r>
  </si>
  <si>
    <t>·         Space B – If this is the system’s first filing, place an “X” in the appropriate box and leave the system ID number blank. Otherwise, fill in the system ID number. Fill in all other applicable information in the appropriate highlighted boxes.</t>
  </si>
  <si>
    <r>
      <t xml:space="preserve">·         </t>
    </r>
    <r>
      <rPr>
        <b/>
        <sz val="12"/>
        <color indexed="8"/>
        <rFont val="Calibri"/>
        <family val="2"/>
        <scheme val="minor"/>
      </rPr>
      <t xml:space="preserve">For the barcode to display properly on the form, a barcode font must be downloaded. </t>
    </r>
    <r>
      <rPr>
        <sz val="12"/>
        <color indexed="8"/>
        <rFont val="Calibri"/>
        <family val="2"/>
        <scheme val="minor"/>
      </rPr>
      <t>The following address offers a free bar code font:</t>
    </r>
  </si>
  <si>
    <t xml:space="preserve">·         Barcode Data – In the highlighted “Filing Period” box, fill in the four-digit year followed immediately by the number 1 for the January to June accounting period or the number 2 for the July to December accounting period (for example, for 2017/1, fill in “20171”). DO NOT USE A SPACE OR OTHER CHARACTERS, SUCH AS A SLASH OR DASH, IN BETWEEN THE YEAR AND NUMBER.  </t>
  </si>
  <si>
    <t>Gross Receipts Tab</t>
  </si>
  <si>
    <r>
      <t xml:space="preserve">·         </t>
    </r>
    <r>
      <rPr>
        <b/>
        <sz val="12"/>
        <color indexed="8"/>
        <rFont val="Calibri"/>
        <family val="2"/>
        <scheme val="minor"/>
      </rPr>
      <t>The total gross receipts should be entered on the “Total Gross Receipts” line whether or not the system uses subscriber groups.</t>
    </r>
  </si>
  <si>
    <t>·         Cable systems that have subscriber groups should fill in the individual subscriber group gross receipts in the “Gross Receipts” column.  The “Subgroup Gross Receipts Total” box will automatically add together all entries from the “Gross Receipts” column allowing users to ensure their total gross receipts match the cumulative gross receipts of the system’s subscriber groups. The form will display an “OUT OF BALANCE” error message if the “Gross Receipts” column total fails to match the “Total Gross Receipts” input.</t>
  </si>
  <si>
    <t>Notes Tab</t>
  </si>
  <si>
    <t>Signals Tab</t>
  </si>
  <si>
    <t>·         The notes tab is available for user input to provide notes or other information for the copyright examiner.</t>
  </si>
  <si>
    <r>
      <t xml:space="preserve">·         Enter the call signs, broadcast channel numbers, type of station, and location of station, and enter/select what the basis of carriage  </t>
    </r>
    <r>
      <rPr>
        <u/>
        <sz val="12"/>
        <color indexed="8"/>
        <rFont val="Calibri"/>
        <family val="2"/>
        <scheme val="minor"/>
      </rPr>
      <t>would be</t>
    </r>
    <r>
      <rPr>
        <sz val="12"/>
        <color indexed="8"/>
        <rFont val="Calibri"/>
        <family val="2"/>
        <scheme val="minor"/>
      </rPr>
      <t xml:space="preserve"> if the station was distant (for example</t>
    </r>
    <r>
      <rPr>
        <i/>
        <sz val="12"/>
        <color indexed="8"/>
        <rFont val="Calibri"/>
        <family val="2"/>
        <scheme val="minor"/>
      </rPr>
      <t xml:space="preserve">, </t>
    </r>
    <r>
      <rPr>
        <sz val="12"/>
        <color indexed="8"/>
        <rFont val="Calibri"/>
        <family val="2"/>
        <scheme val="minor"/>
      </rPr>
      <t>“O,” “E,” or “LAC”) (filling in this column will not automatically classify the signal as distant on space G). The DSE column will automatically populate with the correct DSE value based on the type of station classification. In unused rows, “#N/A” will display in the DSE column, but this will not impact the form’s operation.</t>
    </r>
  </si>
  <si>
    <t>·         It is only necessary to list signals that are carried in multiple channel lineups once on the Signals tab. Listing a signal twice will not interfere with the operation of the form if the listings are identical; however, if the same signal is listed more than once and the listings are different, errors will occur in other portions of the form.</t>
  </si>
  <si>
    <t>·         Note that this tab can accommodate up to 1285 stations and, if desired, can be used as a master list for multiple SOA filings. In other words, an operator may fill out the Signals tab with all the signals from multiple SOA filings and copy the signal information into other Excel SA3E Long Form Signal tabs to simplify data entry. Signals listed in the Signals tab that are not carried on the system for which the particular form is being completed will not impact the rest of the form’s operation.</t>
  </si>
  <si>
    <t>·         Detailed instructions are located at the end of the paper SA3 form, located at</t>
  </si>
  <si>
    <r>
      <t xml:space="preserve">·         Spaces A, B, and C will automatically populate with information from the General Data Input tab, including a barcode. </t>
    </r>
    <r>
      <rPr>
        <b/>
        <sz val="12"/>
        <color indexed="8"/>
        <rFont val="Calibri"/>
        <family val="2"/>
        <scheme val="minor"/>
      </rPr>
      <t>Note that the barcode will only display if the barcode font has been downloaded as described above.</t>
    </r>
  </si>
  <si>
    <t>·         All community names, states, channel lineups, and subgroup numbers can be manually entered in the highlighted areas.</t>
  </si>
  <si>
    <t>·         Blocks 1 of both spaces E and F will automatically populate with information from the General Input Data tab.</t>
  </si>
  <si>
    <t>·         Information can be manually entered into the highlighted areas of block 2 for both spaces E and F.</t>
  </si>
  <si>
    <t xml:space="preserve">·         Fill in all the call signs for each channel lineup, and select whether the signal is local or distant in the areas served by the channel lineup.  </t>
  </si>
  <si>
    <t>·         The broadcast channel number, type of station, basis of carriage (if the station is selected as distant), and location of station columns will automatically populate with information from the Signals tab.</t>
  </si>
  <si>
    <t>·         There are 23 Space G tabs available for identifying channel lineups (AA-AW). Unused Space G tabs may be hidden or deleted. (Note: the "hide tabs" option is not available for operators using pre-2007 versions of Excel.)</t>
  </si>
  <si>
    <t>·         If additional Space G tabs are needed beyond the 23 available, users may create additional Space G tabs by right clicking the “Pg 3 – Space G (AW)” tab, clicking “Move or Copy,” selecting “Pg 4 - Space H” from the “Before sheet” list, checking the “Create a copy” box, and clicking “OK.” A new tab called “Pg 3 Space G (AW) (2)” should generate after the “Pg 3 - Space G (AW)” tab. Rename this tab by right clicking the tab at the bottom of the screen and clicking "Rename," and entering “Pg 3 Space G (AX).” Also rename the highlighted channel line-up within the new tab so that it now displays as “CHANNEL LINE-UP AX.” Repeat this process as necessary progressing through the alphabet and continuing with “Pg 3 - Space G (AAA),” “Pg 3 - Space G (AAB),” etc.</t>
  </si>
  <si>
    <r>
      <t xml:space="preserve">·         Section 1 – </t>
    </r>
    <r>
      <rPr>
        <b/>
        <sz val="12"/>
        <color indexed="8"/>
        <rFont val="Calibri"/>
        <family val="2"/>
        <scheme val="minor"/>
      </rPr>
      <t xml:space="preserve">The “No” box has been checked in this section by default. </t>
    </r>
    <r>
      <rPr>
        <sz val="12"/>
        <color indexed="8"/>
        <rFont val="Calibri"/>
        <family val="2"/>
        <scheme val="minor"/>
      </rPr>
      <t>The “Yes” box can be manually checked for cable systems with substitute carriage.</t>
    </r>
  </si>
  <si>
    <t>·         Space K – The amount of gross receipts will automatically populate with information from the Gross Receipts tab.</t>
  </si>
  <si>
    <t>·         Space L, Block 1 – This area will automatically populate with information from the Gross Receipts tab and will automatically calculate the minimum fee based on that information.</t>
  </si>
  <si>
    <t>·         Space L, Block 2 – The appropriate box should be manually checked depending on whether the system carries distant stations.</t>
  </si>
  <si>
    <r>
      <t>·         Space L, Block 3 – The base rate fee will automatically populate once information is input for part 8 (section 3 or 4) or part 9, block A of the DSE schedule.</t>
    </r>
    <r>
      <rPr>
        <b/>
        <sz val="12"/>
        <color indexed="8"/>
        <rFont val="Calibri"/>
        <family val="2"/>
        <scheme val="minor"/>
      </rPr>
      <t xml:space="preserve"> </t>
    </r>
    <r>
      <rPr>
        <sz val="12"/>
        <color indexed="8"/>
        <rFont val="Calibri"/>
        <family val="2"/>
        <scheme val="minor"/>
      </rPr>
      <t>The 3.75 fee will automatically populate once information is input for part 6, block C or Part 9 of the DSE schedule.</t>
    </r>
  </si>
  <si>
    <r>
      <t xml:space="preserve">·         Space L, Block 4 – Line 1 will automatically populate. </t>
    </r>
    <r>
      <rPr>
        <b/>
        <sz val="12"/>
        <color indexed="8"/>
        <rFont val="Calibri"/>
        <family val="2"/>
        <scheme val="minor"/>
      </rPr>
      <t xml:space="preserve">If the system calculates a syndicated surcharge in part 7 or in part 9, that surcharge must be manually entered onto line 2. </t>
    </r>
    <r>
      <rPr>
        <sz val="12"/>
        <color indexed="8"/>
        <rFont val="Calibri"/>
        <family val="2"/>
        <scheme val="minor"/>
      </rPr>
      <t>Line 3 will automatically populate based on whether any information is input into space Q. The total royalty fee will automatically calculate based on the rest of the information from block 4.</t>
    </r>
  </si>
  <si>
    <t>·         Space L – Enter the EFT transaction, trace, or tracking ID number, which is a minimum of 8 alpha-numeric characters (for example, "2841H3KC" or "141351782016654"). The length of the EFT ID number varies depending on the type of EFT payment used.</t>
  </si>
  <si>
    <t xml:space="preserve">·         Space O – The appropriate box identifying the signatory must be checked. The “Typed or printed name” and “Title” lines will automatically populate with information from the General Input Data tab.  </t>
  </si>
  <si>
    <t>·         The form should be electronically signed using a "s-signature" (for example, /s/ John Smith). An EFT tracking ID must first be entered on page 7, space L, before the worksheet will allow a signature to be entered.</t>
  </si>
  <si>
    <r>
      <t xml:space="preserve">·         Space P – </t>
    </r>
    <r>
      <rPr>
        <b/>
        <sz val="12"/>
        <color indexed="8"/>
        <rFont val="Calibri"/>
        <family val="2"/>
        <scheme val="minor"/>
      </rPr>
      <t>The “No” box has been checked in this section by default.</t>
    </r>
    <r>
      <rPr>
        <sz val="12"/>
        <color indexed="8"/>
        <rFont val="Calibri"/>
        <family val="2"/>
        <scheme val="minor"/>
      </rPr>
      <t xml:space="preserve"> The “Yes” box may be manually checked and information may be manually input in the highlighted areas.</t>
    </r>
  </si>
  <si>
    <t>·         Space Q – If applicable, the necessary data can be manually input on lines 1 and 2. The remaining calculations will be performed automatically. Any interest calculated in space Q will automatically populate on space L, block 4, line 3.</t>
  </si>
  <si>
    <t>·         Part 2 – Call signs of non-exempt distant stations can be manually input into the highlighted fields. DSE values will automatically populate with information from the Signals tab. The calculation for the “Sum of DSEs” box will be performed automatically based on the information entered on this tab.</t>
  </si>
  <si>
    <t>·         Additional rows may be added to accommodate additional signals. If additional rows are added, remember to copy the DSE formula into the new rows.</t>
  </si>
  <si>
    <t>·         Parts 3 and 4 – Information can be manually entered into the highlighted areas. The calculation for the “Sum of DSEs” boxes will be performed automatically based on the information entered in the DSE columns in parts 3 and 4.</t>
  </si>
  <si>
    <t>·         Part 5 – The calculation for the “Total Number of DSEs” will be performed automatically based on the information entered into parts 2, 3, and 4.</t>
  </si>
  <si>
    <t>·         Block B – Call signs and permitted bases of carriage can be entered into the highlighted fields. The DSE column will automatically populate with information from the Signals tab. The total permitted DSE calculation will be performed automatically.</t>
  </si>
  <si>
    <r>
      <t xml:space="preserve">·         Block A – </t>
    </r>
    <r>
      <rPr>
        <b/>
        <sz val="12"/>
        <color indexed="8"/>
        <rFont val="Calibri"/>
        <family val="2"/>
        <scheme val="minor"/>
      </rPr>
      <t>The “No” box has been checked by default. Cable systems that are outside of all markets should manually check the “Yes” box.</t>
    </r>
  </si>
  <si>
    <t>·         Cable systems with more than 21 distant permitted stations can use the “Pg 13 – Part 6 (Continued)” tab to input additional signals. Again, the DSE values will automatically populate with information from the Signals tab. Any DSEs entered on this tab will be accounted for automatically in the permitted DSE calculation on the preceding tab.</t>
  </si>
  <si>
    <r>
      <t xml:space="preserve">·         Block C – If the sum of DSEs listed in part 5 is greater than the sum of DSEs listed in part 6, block C will automatically populate and perform the necessary calculations for the 3.75 fee. The information in line 7 will automatically populate on space L, block 3, line 2. </t>
    </r>
    <r>
      <rPr>
        <b/>
        <sz val="12"/>
        <color indexed="8"/>
        <rFont val="Calibri"/>
        <family val="2"/>
        <scheme val="minor"/>
      </rPr>
      <t>If any DSE information is input into the 3.75 fee portion of part 9, block C will clear the calculation automatically, and the 3.75 royalty fee calculation from part 9 will instead automatically populate on space L, block 3, line 2.</t>
    </r>
  </si>
  <si>
    <r>
      <t xml:space="preserve">·         Part 7, Blocks B and C – </t>
    </r>
    <r>
      <rPr>
        <b/>
        <sz val="12"/>
        <color indexed="8"/>
        <rFont val="Calibri"/>
        <family val="2"/>
        <scheme val="minor"/>
      </rPr>
      <t>The “No” boxes have been checked by default.</t>
    </r>
    <r>
      <rPr>
        <sz val="12"/>
        <color indexed="8"/>
        <rFont val="Calibri"/>
        <family val="2"/>
        <scheme val="minor"/>
      </rPr>
      <t xml:space="preserve"> The “Yes” boxes in either area may be manually checked, and any applicable call signs may be manually entered. The DSE columns will automatically populate with information from the Signals tab. The “Total DSEs” calculations will be performed automatically.</t>
    </r>
  </si>
  <si>
    <t xml:space="preserve">·         Block D – This area will automatically populate with information from the Gross Receipts tab and the earlier portions of part 7.  </t>
  </si>
  <si>
    <r>
      <t xml:space="preserve">·         </t>
    </r>
    <r>
      <rPr>
        <b/>
        <sz val="12"/>
        <color indexed="8"/>
        <rFont val="Calibri"/>
        <family val="2"/>
        <scheme val="minor"/>
      </rPr>
      <t>In the event a syndicated exclusivity surcharge is calculated in part 7, that information will NOT automatically populate in space L, block 4, line 2; the information must be re-entered manually on that line.</t>
    </r>
  </si>
  <si>
    <r>
      <t xml:space="preserve">·         Part 8, Block A – </t>
    </r>
    <r>
      <rPr>
        <b/>
        <sz val="12"/>
        <color indexed="8"/>
        <rFont val="Calibri"/>
        <family val="2"/>
        <scheme val="minor"/>
      </rPr>
      <t>The “Yes” box has been checked by default. Cable systems that do not have subscriber groups should manually check the “No” box.</t>
    </r>
  </si>
  <si>
    <r>
      <t xml:space="preserve">·         If the “No” box is manually checked, the appropriate sections of block B will automatically populate (either on this tab or in the top section of the following “Pg 17 – Part 8-9” tab) with the information from part 6, and the “Base Rate Fee” calculation will be performed automatically. The information for the “Base Rate Fee” will automatically populate on space L, block 3, line 1. </t>
    </r>
    <r>
      <rPr>
        <b/>
        <sz val="12"/>
        <color indexed="8"/>
        <rFont val="Calibri"/>
        <family val="2"/>
        <scheme val="minor"/>
      </rPr>
      <t>If any DSE information is input into the base rate fee portion of part 9, the base rate fee calculation from part 9 will instead automatically populate on space L, block 3, line 1.</t>
    </r>
  </si>
  <si>
    <t>·         Permitted bases of carriage may be filled in next to the call signs in column C (and columns H, M, and R, if applicable) of the tab.</t>
  </si>
  <si>
    <r>
      <t xml:space="preserve">·         </t>
    </r>
    <r>
      <rPr>
        <b/>
        <u/>
        <sz val="12"/>
        <color indexed="8"/>
        <rFont val="Calibri"/>
        <family val="2"/>
        <scheme val="minor"/>
      </rPr>
      <t>DO NOT DELETE UNUSED PART 9, BASE RATE FEE TABS</t>
    </r>
    <r>
      <rPr>
        <b/>
        <sz val="12"/>
        <color indexed="8"/>
        <rFont val="Calibri"/>
        <family val="2"/>
        <scheme val="minor"/>
      </rPr>
      <t xml:space="preserve">. Deleting unused tabs in any part of part 9 will cause the form to function improperly.  </t>
    </r>
  </si>
  <si>
    <t>Page 19 – 3.75 Fee Part 9 (1-40)</t>
  </si>
  <si>
    <t>·         The total "Base Rate Fee" calculation throughout all subscriber groups will be automatically performed and will display only at the bottom of the “Pg 19 – Part 9(1)” tab. This information will automatically populate on space L, block 3, line 1 if part 9 is used.</t>
  </si>
  <si>
    <t>·         The total "3.75 Rate Fee" calculation throughout all subscriber groups will be automatically performed and will display only at the bottom of the “Pg 19 – 3.75 Fee Part 9 (1)” tab. This information will automatically populate on space L, block 3, line 3 if part 9 is used.</t>
  </si>
  <si>
    <r>
      <t xml:space="preserve">·         </t>
    </r>
    <r>
      <rPr>
        <b/>
        <u/>
        <sz val="12"/>
        <color indexed="8"/>
        <rFont val="Calibri"/>
        <family val="2"/>
        <scheme val="minor"/>
      </rPr>
      <t>DO NOT DELETE UNUSED PART 9, 3.75 FEE TABS</t>
    </r>
    <r>
      <rPr>
        <b/>
        <sz val="12"/>
        <color indexed="8"/>
        <rFont val="Calibri"/>
        <family val="2"/>
        <scheme val="minor"/>
      </rPr>
      <t xml:space="preserve">. Deleting unused tabs in any part of part 9 will cause the form to function improperly. </t>
    </r>
    <r>
      <rPr>
        <sz val="12"/>
        <color indexed="8"/>
        <rFont val="Calibri"/>
        <family val="2"/>
        <scheme val="minor"/>
      </rPr>
      <t>Excess part 9 tabs may be hidden prior to submission. (Note: the option of hiding unused tabs is not available for operators using pre-2007 versions of Excel.)</t>
    </r>
  </si>
  <si>
    <r>
      <t xml:space="preserve">·         </t>
    </r>
    <r>
      <rPr>
        <b/>
        <sz val="12"/>
        <color indexed="8"/>
        <rFont val="Calibri"/>
        <family val="2"/>
        <scheme val="minor"/>
      </rPr>
      <t>In the event a syndicated exclusivity surcharge is calculated here (instead of in part 7), that information will NOT automatically populate in space L, block 4, line 2; the information must be re-entered manually on that line.</t>
    </r>
  </si>
  <si>
    <t>·         Unused part 9 syndicated exclusivity surcharge tabs may either be hidden prior to submission. (Note: the option of hiding unused tabs is not available for operators using pre-2007 versions of Excel.)</t>
  </si>
  <si>
    <t xml:space="preserve"> Converter:</t>
  </si>
  <si>
    <t>Signature Space O – This form will be submitted with an electronic "/s/" signature (e.g.,  /s/John Smith). Do not forget to enter an electronic signature by typing "/s/" followed by your name in the signature box in space O of tab "page 8, space M-O."</t>
  </si>
  <si>
    <r>
      <t>Instructions:</t>
    </r>
    <r>
      <rPr>
        <sz val="10"/>
        <color indexed="8"/>
        <rFont val="Arial"/>
        <family val="2"/>
      </rPr>
      <t xml:space="preserve">  Use this sheet to enter any notes or other information that you feel might assist the copyright examiner in the examination of your statement of account.</t>
    </r>
  </si>
  <si>
    <t>This form is effective beginning with the January 1 to June 30, 2017, accounting period (2017/1)</t>
  </si>
  <si>
    <t>Return completed workbook by email to</t>
  </si>
  <si>
    <t>For additional information, contact the U.S. Copyright Office Licensing Division at (202) 707-8150.</t>
  </si>
  <si>
    <t>Give the full legal name of the owner of the cable system. If the owner is a subsidiary of another corporation, give the full corpo-</t>
  </si>
  <si>
    <r>
      <t xml:space="preserve">    Privacy Act Notice:</t>
    </r>
    <r>
      <rPr>
        <sz val="8"/>
        <color indexed="8"/>
        <rFont val="Arial"/>
        <family val="2"/>
      </rPr>
      <t xml:space="preserve"> Section 111 of Title 17 of the United States Code authorizes the Copyright Office to collect the personally identifying information (PII) requested on this</t>
    </r>
  </si>
  <si>
    <t xml:space="preserve">    form in order to process your statement of account. PII is any personal information that can be used to identify or trace an individual, such as name, address, and telephone</t>
  </si>
  <si>
    <t>SUBSTITUTE CARRIAGE: SPECIAL STATEMENT AND PROGRAM LOG</t>
  </si>
  <si>
    <r>
      <rPr>
        <b/>
        <sz val="10.5"/>
        <color indexed="8"/>
        <rFont val="Arial"/>
        <family val="2"/>
      </rPr>
      <t>Note:</t>
    </r>
    <r>
      <rPr>
        <sz val="10.5"/>
        <color indexed="8"/>
        <rFont val="Arial"/>
        <family val="2"/>
      </rPr>
      <t xml:space="preserve"> If your answer is “No,” leave the rest of this page blank. If your answer is “Yes,” you must complete the program</t>
    </r>
  </si>
  <si>
    <t>Line 1. Enter the amount of gross receipts from space K.</t>
  </si>
  <si>
    <t>Line 2. Multiply the amount in line 1 by 0.01064.</t>
  </si>
  <si>
    <t>4, or part 9, block A of the DSE schedule. If none, enter zero.</t>
  </si>
  <si>
    <t>schedule. If none, enter zero.</t>
  </si>
  <si>
    <t>here.</t>
  </si>
  <si>
    <t>whichever is larger.</t>
  </si>
  <si>
    <r>
      <rPr>
        <b/>
        <sz val="10"/>
        <color indexed="8"/>
        <rFont val="Arial"/>
        <family val="2"/>
      </rPr>
      <t>Privacy Act Notice:</t>
    </r>
    <r>
      <rPr>
        <sz val="10"/>
        <color indexed="8"/>
        <rFont val="Arial"/>
        <family val="2"/>
      </rPr>
      <t xml:space="preserve"> Section 111 of Title 17 of the United States Code authorizes the Copyright Office to collect the personally identifying information (PII) requested on this</t>
    </r>
  </si>
  <si>
    <t>form in order to process your statement of account. PII is any personal information that can be used to identify or trace an individual, such as name, address, and telephone</t>
  </si>
  <si>
    <t>Enter an electronic signature on the line above using an "/s/" signature to certify this statement. 
(e.g., /s/ John Smith). Before entering the first forward slash of the /s/ signature, place your cursor in the box and press the "F2" button, then type /s/ and your name. Pressing the "F2" button will avoid enabling Excel's Lotus compatibility settings.</t>
  </si>
  <si>
    <r>
      <rPr>
        <b/>
        <sz val="8"/>
        <color indexed="8"/>
        <rFont val="Arial"/>
        <family val="2"/>
      </rPr>
      <t>Privacy Act Notice</t>
    </r>
    <r>
      <rPr>
        <sz val="8"/>
        <color indexed="8"/>
        <rFont val="Arial"/>
        <family val="2"/>
      </rPr>
      <t>: Section 111 of Title 17 of the United States Code authorizes the Copyright Office to collect the personally identifying information (PII) requested on this</t>
    </r>
  </si>
  <si>
    <t xml:space="preserve">space L (page 7) . . . . . . . . . . . . . . . . . . . . . . . . . . . . . . . . . . . . . . . . . . . </t>
  </si>
  <si>
    <t>detailing the basis for its classification.</t>
  </si>
  <si>
    <t>dega Bay would  be within the  local</t>
  </si>
  <si>
    <t xml:space="preserve">      Base Rate Fee. . . . . . . . . . . . . . . . . . . . . . . . . . . . . . . . . . . . . . . . . . . . . . . . . . . . . . . . .  </t>
  </si>
  <si>
    <t xml:space="preserve">  E. Add lines A and D. This is your base rate fee. Enter here</t>
  </si>
  <si>
    <t>2) any portion of your system is located in a major or smaller television market, give each station’s DSE as you gave it in block B,
     part 6 of this schedule.</t>
  </si>
  <si>
    <t>Step 2: Use a separate part 9, block A, to compute the 3.75 percent fee for wholly nonpermitted and partially nonpermitted distant</t>
  </si>
  <si>
    <t>Guidance for Computing the Royalty Fee for Partially Permitted/Partially Nonpermitted Signals</t>
  </si>
  <si>
    <t>Remit this amount via electronic payment payable to Register of Copyrights. (See page (i) of the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</si>
</sst>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809]#,##0.00"/>
    <numFmt numFmtId="166" formatCode="0.0"/>
    <numFmt numFmtId="167" formatCode="_(* #,##0.00000_);_(* \(#,##0.00000\);_(* &quot;-&quot;??_);_(@_)"/>
    <numFmt numFmtId="168" formatCode="&quot;$&quot;#,##0.00"/>
    <numFmt numFmtId="169" formatCode="_(* #,##0.000_);_(* \(#,##0.000\);_(* &quot;-&quot;??_);_(@_)"/>
    <numFmt numFmtId="170" formatCode="mm/dd/yy;@"/>
    <numFmt numFmtId="171" formatCode="[$-409]mmmm\ d\,\ yyyy;@"/>
  </numFmts>
  <fonts count="111">
    <font>
      <sz val="11"/>
      <color theme="1"/>
      <name val="Calibri"/>
      <family val="2"/>
      <scheme val="minor"/>
    </font>
    <font>
      <sz val="10"/>
      <name val="Arial"/>
      <family val="2"/>
    </font>
    <font>
      <sz val="8"/>
      <color indexed="8"/>
      <name val="Arial"/>
      <family val="2"/>
    </font>
    <font>
      <sz val="8"/>
      <color indexed="8"/>
      <name val="Arial Bold"/>
      <family val="2"/>
    </font>
    <font>
      <sz val="14"/>
      <color indexed="8"/>
      <name val="Arial Bold"/>
      <family val="2"/>
    </font>
    <font>
      <sz val="8"/>
      <color indexed="8"/>
      <name val="Times New Roman"/>
      <family val="1"/>
    </font>
    <font>
      <sz val="8"/>
      <color indexed="8"/>
      <name val="Webdings"/>
      <family val="1"/>
    </font>
    <font>
      <sz val="9"/>
      <color indexed="8"/>
      <name val="Arial Bold"/>
      <family val="2"/>
    </font>
    <font>
      <sz val="9"/>
      <color indexed="8"/>
      <name val="Arial"/>
      <family val="2"/>
    </font>
    <font>
      <sz val="9"/>
      <color indexed="8"/>
      <name val="Calibri"/>
      <family val="2"/>
    </font>
    <font>
      <sz val="10"/>
      <color indexed="8"/>
      <name val="Arial Bold"/>
      <family val="2"/>
    </font>
    <font>
      <sz val="10"/>
      <color indexed="8"/>
      <name val="Arial"/>
      <family val="2"/>
    </font>
    <font>
      <sz val="10"/>
      <color indexed="8"/>
      <name val="Calibri"/>
      <family val="2"/>
    </font>
    <font>
      <sz val="12"/>
      <color indexed="8"/>
      <name val="Arial Bold"/>
      <family val="2"/>
    </font>
    <font>
      <sz val="12"/>
      <color indexed="8"/>
      <name val="Arial"/>
      <family val="2"/>
    </font>
    <font>
      <sz val="12"/>
      <color indexed="8"/>
      <name val="Calibri"/>
      <family val="2"/>
    </font>
    <font>
      <sz val="10"/>
      <color indexed="8"/>
      <name val="Webdings"/>
      <family val="1"/>
    </font>
    <font>
      <sz val="11"/>
      <color indexed="8"/>
      <name val="Calibri"/>
      <family val="2"/>
    </font>
    <font>
      <sz val="13"/>
      <color indexed="8"/>
      <name val="Arial Bold"/>
      <family val="2"/>
    </font>
    <font>
      <sz val="11"/>
      <color indexed="8"/>
      <name val="Arial"/>
      <family val="2"/>
    </font>
    <font>
      <i/>
      <sz val="9"/>
      <color indexed="8"/>
      <name val="Arial"/>
      <family val="2"/>
    </font>
    <font>
      <sz val="10"/>
      <color indexed="8"/>
      <name val="Arial Black"/>
      <family val="2"/>
    </font>
    <font>
      <sz val="7"/>
      <color indexed="8"/>
      <name val="Arial"/>
      <family val="2"/>
    </font>
    <font>
      <b/>
      <sz val="10"/>
      <color indexed="8"/>
      <name val="Arial"/>
      <family val="2"/>
    </font>
    <font>
      <sz val="20"/>
      <color indexed="8"/>
      <name val="Arial Bold"/>
      <family val="2"/>
    </font>
    <font>
      <sz val="14"/>
      <color indexed="8"/>
      <name val="Arial"/>
      <family val="2"/>
    </font>
    <font>
      <b/>
      <sz val="11"/>
      <color indexed="8"/>
      <name val="Calibri"/>
      <family val="2"/>
    </font>
    <font>
      <b/>
      <sz val="14"/>
      <color indexed="8"/>
      <name val="Arial"/>
      <family val="2"/>
    </font>
    <font>
      <b/>
      <sz val="12"/>
      <color indexed="8"/>
      <name val="Arial"/>
      <family val="2"/>
    </font>
    <font>
      <b/>
      <sz val="7"/>
      <color indexed="8"/>
      <name val="Arial Bold"/>
      <family val="2"/>
    </font>
    <font>
      <b/>
      <sz val="7"/>
      <color indexed="8"/>
      <name val="Calibri"/>
      <family val="2"/>
    </font>
    <font>
      <sz val="11"/>
      <color indexed="8"/>
      <name val="Arial Bold"/>
      <family val="2"/>
    </font>
    <font>
      <b/>
      <sz val="9"/>
      <color indexed="8"/>
      <name val="Arial"/>
      <family val="2"/>
    </font>
    <font>
      <b/>
      <sz val="20"/>
      <color indexed="8"/>
      <name val="Arial"/>
      <family val="2"/>
    </font>
    <font>
      <b/>
      <sz val="11"/>
      <color indexed="8"/>
      <name val="Arial"/>
      <family val="2"/>
    </font>
    <font>
      <sz val="11"/>
      <color indexed="8"/>
      <name val="Wingdings 3"/>
      <family val="1"/>
    </font>
    <font>
      <sz val="13"/>
      <color indexed="8"/>
      <name val="Arial"/>
      <family val="2"/>
    </font>
    <font>
      <sz val="11"/>
      <color indexed="8"/>
      <name val="Webdings"/>
      <family val="1"/>
    </font>
    <font>
      <sz val="24"/>
      <color indexed="8"/>
      <name val="Arial Bold"/>
      <family val="2"/>
    </font>
    <font>
      <sz val="10"/>
      <color indexed="8"/>
      <name val="Wingdings 3"/>
      <family val="1"/>
    </font>
    <font>
      <b/>
      <sz val="12"/>
      <color indexed="8"/>
      <name val="Arial Bold"/>
      <family val="2"/>
    </font>
    <font>
      <b/>
      <sz val="24"/>
      <color indexed="8"/>
      <name val="Arial Bold"/>
      <family val="2"/>
    </font>
    <font>
      <sz val="9"/>
      <color indexed="10"/>
      <name val="Arial"/>
      <family val="2"/>
    </font>
    <font>
      <sz val="8"/>
      <color indexed="8"/>
      <name val="Calibri"/>
      <family val="2"/>
    </font>
    <font>
      <sz val="8"/>
      <color indexed="10"/>
      <name val="Calibri"/>
      <family val="2"/>
    </font>
    <font>
      <b/>
      <sz val="22"/>
      <color indexed="8"/>
      <name val="Arial"/>
      <family val="2"/>
    </font>
    <font>
      <b/>
      <sz val="12"/>
      <color indexed="8"/>
      <name val="Calibri"/>
      <family val="2"/>
    </font>
    <font>
      <sz val="17"/>
      <color indexed="8"/>
      <name val="Arial Bold"/>
      <family val="2"/>
    </font>
    <font>
      <i/>
      <sz val="14"/>
      <color indexed="8"/>
      <name val="Arial"/>
      <family val="2"/>
    </font>
    <font>
      <sz val="16"/>
      <color indexed="8"/>
      <name val="Calibri"/>
      <family val="2"/>
    </font>
    <font>
      <b/>
      <sz val="24"/>
      <color indexed="8"/>
      <name val="Arial"/>
      <family val="2"/>
    </font>
    <font>
      <b/>
      <sz val="9"/>
      <color indexed="8"/>
      <name val="Arial Bold"/>
      <family val="2"/>
    </font>
    <font>
      <b/>
      <sz val="18"/>
      <color indexed="8"/>
      <name val="Arial"/>
      <family val="2"/>
    </font>
    <font>
      <b/>
      <sz val="8"/>
      <color indexed="8"/>
      <name val="Arial"/>
      <family val="2"/>
    </font>
    <font>
      <sz val="10.5"/>
      <color indexed="8"/>
      <name val="Arial Bold"/>
      <family val="2"/>
    </font>
    <font>
      <sz val="10.5"/>
      <color indexed="8"/>
      <name val="Arial"/>
      <family val="2"/>
    </font>
    <font>
      <sz val="10.5"/>
      <color indexed="8"/>
      <name val="Calibri"/>
      <family val="2"/>
    </font>
    <font>
      <sz val="26"/>
      <color indexed="8"/>
      <name val="Arial Bold"/>
      <family val="2"/>
    </font>
    <font>
      <sz val="9"/>
      <color indexed="8"/>
      <name val="Wingdings 3"/>
      <family val="1"/>
    </font>
    <font>
      <sz val="10.5"/>
      <color indexed="8"/>
      <name val="Webdings"/>
      <family val="1"/>
    </font>
    <font>
      <sz val="12"/>
      <color indexed="8"/>
      <name val="Webdings"/>
      <family val="1"/>
    </font>
    <font>
      <b/>
      <sz val="10"/>
      <color indexed="8"/>
      <name val="Arial Bold"/>
      <family val="2"/>
    </font>
    <font>
      <sz val="16"/>
      <color indexed="8"/>
      <name val="Arial Bold"/>
      <family val="2"/>
    </font>
    <font>
      <sz val="16"/>
      <color indexed="8"/>
      <name val="Arial"/>
      <family val="2"/>
    </font>
    <font>
      <sz val="72"/>
      <color indexed="8"/>
      <name val="Arial Unicode MS"/>
      <family val="2"/>
    </font>
    <font>
      <sz val="9"/>
      <color indexed="8"/>
      <name val="Webdings"/>
      <family val="1"/>
    </font>
    <font>
      <b/>
      <sz val="10.5"/>
      <color indexed="8"/>
      <name val="Arial"/>
      <family val="2"/>
    </font>
    <font>
      <i/>
      <sz val="10"/>
      <color indexed="8"/>
      <name val="Arial"/>
      <family val="2"/>
    </font>
    <font>
      <i/>
      <sz val="10.5"/>
      <color indexed="8"/>
      <name val="Arial"/>
      <family val="2"/>
    </font>
    <font>
      <b/>
      <sz val="11"/>
      <color indexed="8"/>
      <name val="Arial Bold"/>
      <family val="2"/>
    </font>
    <font>
      <sz val="10"/>
      <color indexed="10"/>
      <name val="Calibri"/>
      <family val="2"/>
    </font>
    <font>
      <sz val="14"/>
      <color indexed="8"/>
      <name val="Wingdings 3"/>
      <family val="1"/>
    </font>
    <font>
      <b/>
      <sz val="13"/>
      <color indexed="8"/>
      <name val="Arial"/>
      <family val="2"/>
    </font>
    <font>
      <sz val="9.5"/>
      <color indexed="8"/>
      <name val="Arial"/>
      <family val="2"/>
    </font>
    <font>
      <sz val="11.5"/>
      <color indexed="8"/>
      <name val="Arial"/>
      <family val="2"/>
    </font>
    <font>
      <sz val="18"/>
      <color indexed="8"/>
      <name val="Arial Bold"/>
      <family val="2"/>
    </font>
    <font>
      <i/>
      <sz val="11"/>
      <color indexed="8"/>
      <name val="Calibri"/>
      <family val="2"/>
    </font>
    <font>
      <sz val="8.5"/>
      <color indexed="8"/>
      <name val="Arial"/>
      <family val="2"/>
    </font>
    <font>
      <u/>
      <sz val="9"/>
      <color indexed="8"/>
      <name val="Arial"/>
      <family val="2"/>
    </font>
    <font>
      <sz val="8"/>
      <color indexed="8"/>
      <name val="Arial Unicode MS"/>
      <family val="2"/>
    </font>
    <font>
      <b/>
      <sz val="9"/>
      <color indexed="9"/>
      <name val="Calibri"/>
      <family val="2"/>
    </font>
    <font>
      <sz val="9"/>
      <color indexed="45"/>
      <name val="Calibri"/>
      <family val="2"/>
    </font>
    <font>
      <sz val="11"/>
      <color indexed="9"/>
      <name val="Calibri"/>
      <family val="2"/>
    </font>
    <font>
      <sz val="11"/>
      <color indexed="8"/>
      <name val="CCode39"/>
      <family val="2"/>
    </font>
    <font>
      <sz val="9"/>
      <color indexed="9"/>
      <name val="Arial"/>
      <family val="2"/>
    </font>
    <font>
      <sz val="11"/>
      <name val="Calibri"/>
      <family val="2"/>
    </font>
    <font>
      <sz val="80"/>
      <color indexed="55"/>
      <name val="Arial Unicode MS"/>
      <family val="2"/>
    </font>
    <font>
      <i/>
      <sz val="9"/>
      <color indexed="8"/>
      <name val="Arial Unicode MS"/>
      <family val="2"/>
    </font>
    <font>
      <sz val="16"/>
      <color indexed="8"/>
      <name val="CCode39"/>
      <family val="2"/>
    </font>
    <font>
      <b/>
      <sz val="9"/>
      <color indexed="8"/>
      <name val="Arial Unicode MS"/>
      <family val="2"/>
    </font>
    <font>
      <b/>
      <sz val="10"/>
      <color indexed="8"/>
      <name val="Calibri"/>
      <family val="2"/>
    </font>
    <font>
      <u/>
      <sz val="11"/>
      <color theme="10"/>
      <name val="Calibri"/>
      <family val="2"/>
    </font>
    <font>
      <sz val="11"/>
      <color theme="1"/>
      <name val="Arial"/>
      <family val="2"/>
    </font>
    <font>
      <b/>
      <sz val="11"/>
      <color theme="1"/>
      <name val="Arial"/>
      <family val="2"/>
    </font>
    <font>
      <sz val="12"/>
      <color indexed="8"/>
      <name val="Calibri"/>
      <family val="2"/>
      <scheme val="minor"/>
    </font>
    <font>
      <b/>
      <sz val="12"/>
      <color indexed="8"/>
      <name val="Calibri"/>
      <family val="2"/>
      <scheme val="minor"/>
    </font>
    <font>
      <i/>
      <sz val="12"/>
      <color indexed="8"/>
      <name val="Calibri"/>
      <family val="2"/>
      <scheme val="minor"/>
    </font>
    <font>
      <u/>
      <sz val="12"/>
      <color indexed="8"/>
      <name val="Calibri"/>
      <family val="2"/>
      <scheme val="minor"/>
    </font>
    <font>
      <b/>
      <u/>
      <sz val="12"/>
      <color indexed="8"/>
      <name val="Calibri"/>
      <family val="2"/>
      <scheme val="minor"/>
    </font>
    <font>
      <sz val="12"/>
      <color theme="1"/>
      <name val="Calibri"/>
      <family val="2"/>
      <scheme val="minor"/>
    </font>
    <font>
      <u/>
      <sz val="12"/>
      <color theme="10"/>
      <name val="Calibri"/>
      <family val="2"/>
      <scheme val="minor"/>
    </font>
    <font>
      <b/>
      <i/>
      <sz val="12"/>
      <color indexed="8"/>
      <name val="Calibri"/>
      <family val="2"/>
      <scheme val="minor"/>
    </font>
    <font>
      <sz val="24"/>
      <color theme="1"/>
      <name val="Arial Unicode MS"/>
      <family val="2"/>
    </font>
    <font>
      <sz val="9"/>
      <color theme="1"/>
      <name val="Calibri"/>
      <family val="2"/>
      <scheme val="minor"/>
    </font>
    <font>
      <b/>
      <sz val="11"/>
      <color theme="1"/>
      <name val="Calibri"/>
      <family val="2"/>
      <scheme val="minor"/>
    </font>
    <font>
      <sz val="8"/>
      <color rgb="FF000000"/>
      <name val="Tahoma"/>
      <family val="2"/>
    </font>
    <font>
      <sz val="10"/>
      <color rgb="FF000000"/>
      <name val="Times New Roman"/>
      <family val="1"/>
    </font>
    <font>
      <b/>
      <sz val="11"/>
      <name val="Calibri"/>
      <family val="2"/>
    </font>
    <font>
      <sz val="11"/>
      <color rgb="FF000000"/>
      <name val="Calibri"/>
      <family val="2"/>
    </font>
    <font>
      <b/>
      <sz val="11"/>
      <color rgb="FF000000"/>
      <name val="Calibri"/>
      <family val="2"/>
    </font>
    <font>
      <i/>
      <sz val="26"/>
      <name val="Calibri"/>
      <family val="2"/>
    </font>
  </fonts>
  <fills count="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rgb="FFFFFF99"/>
        <bgColor indexed="64"/>
      </patternFill>
    </fill>
  </fills>
  <borders count="126">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medium">
        <color auto="1"/>
      </bottom>
      <diagonal/>
    </border>
    <border>
      <left style="thin">
        <color auto="1"/>
      </left>
      <right style="thin">
        <color auto="1"/>
      </right>
      <top/>
      <bottom style="hair">
        <color auto="1"/>
      </bottom>
      <diagonal/>
    </border>
    <border>
      <left style="thin">
        <color auto="1"/>
      </left>
      <right style="thin">
        <color auto="1"/>
      </right>
      <top style="thin">
        <color auto="1"/>
      </top>
      <bottom style="hair">
        <color auto="1"/>
      </bottom>
      <diagonal/>
    </border>
    <border>
      <left/>
      <right/>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hair">
        <color auto="1"/>
      </top>
      <bottom style="dotted">
        <color auto="1"/>
      </bottom>
      <diagonal/>
    </border>
    <border>
      <left style="thin">
        <color auto="1"/>
      </left>
      <right style="thin">
        <color auto="1"/>
      </right>
      <top/>
      <bottom style="dotted">
        <color auto="1"/>
      </bottom>
      <diagonal/>
    </border>
    <border>
      <left style="thin">
        <color auto="1"/>
      </left>
      <right style="thin">
        <color auto="1"/>
      </right>
      <top style="dotted">
        <color auto="1"/>
      </top>
      <bottom/>
      <diagonal/>
    </border>
    <border>
      <left/>
      <right style="thin">
        <color auto="1"/>
      </right>
      <top style="dotted">
        <color auto="1"/>
      </top>
      <bottom style="dotted">
        <color auto="1"/>
      </bottom>
      <diagonal/>
    </border>
    <border>
      <left/>
      <right style="thin">
        <color auto="1"/>
      </right>
      <top style="dotted">
        <color auto="1"/>
      </top>
      <bottom/>
      <diagonal/>
    </border>
    <border>
      <left/>
      <right style="thin">
        <color auto="1"/>
      </right>
      <top/>
      <bottom style="dotted">
        <color auto="1"/>
      </bottom>
      <diagonal/>
    </border>
    <border>
      <left/>
      <right style="thin">
        <color auto="1"/>
      </right>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bottom style="dotted">
        <color auto="1"/>
      </bottom>
      <diagonal/>
    </border>
    <border>
      <left style="thin">
        <color auto="1"/>
      </left>
      <right style="thin">
        <color auto="1"/>
      </right>
      <top style="dotted">
        <color auto="1"/>
      </top>
      <bottom style="thin">
        <color auto="1"/>
      </bottom>
      <diagonal/>
    </border>
    <border>
      <left/>
      <right/>
      <top style="thin">
        <color auto="1"/>
      </top>
      <bottom style="dashed">
        <color auto="1"/>
      </bottom>
      <diagonal/>
    </border>
    <border>
      <left/>
      <right/>
      <top style="dashed">
        <color auto="1"/>
      </top>
      <bottom style="dashed">
        <color auto="1"/>
      </bottom>
      <diagonal/>
    </border>
    <border>
      <left style="thin">
        <color auto="1"/>
      </left>
      <right/>
      <top style="dashed">
        <color auto="1"/>
      </top>
      <bottom style="thin">
        <color auto="1"/>
      </bottom>
      <diagonal/>
    </border>
    <border>
      <left style="thin">
        <color auto="1"/>
      </left>
      <right style="thin">
        <color auto="1"/>
      </right>
      <top style="dashed">
        <color auto="1"/>
      </top>
      <bottom style="thin">
        <color auto="1"/>
      </bottom>
      <diagonal/>
    </border>
    <border>
      <left/>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dotted">
        <color auto="1"/>
      </bottom>
      <diagonal/>
    </border>
    <border>
      <left style="thin">
        <color auto="1"/>
      </left>
      <right/>
      <top style="dotted">
        <color auto="1"/>
      </top>
      <bottom/>
      <diagonal/>
    </border>
    <border>
      <left style="thin">
        <color auto="1"/>
      </left>
      <right style="thin">
        <color auto="1"/>
      </right>
      <top style="thin">
        <color auto="1"/>
      </top>
      <bottom style="dotted">
        <color auto="1"/>
      </bottom>
      <diagonal/>
    </border>
    <border>
      <left/>
      <right/>
      <top/>
      <bottom style="dashed">
        <color auto="1"/>
      </bottom>
      <diagonal/>
    </border>
    <border>
      <left/>
      <right style="thin">
        <color auto="1"/>
      </right>
      <top style="thin">
        <color auto="1"/>
      </top>
      <bottom style="dashed">
        <color auto="1"/>
      </bottom>
      <diagonal/>
    </border>
    <border>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top style="thin">
        <color auto="1"/>
      </top>
      <bottom style="dashed">
        <color auto="1"/>
      </bottom>
      <diagonal/>
    </border>
    <border>
      <left style="thin">
        <color auto="1"/>
      </left>
      <right/>
      <top style="dashed">
        <color auto="1"/>
      </top>
      <bottom style="dashed">
        <color auto="1"/>
      </bottom>
      <diagonal/>
    </border>
    <border>
      <left/>
      <right/>
      <top style="thin">
        <color auto="1"/>
      </top>
      <bottom style="dotted">
        <color auto="1"/>
      </bottom>
      <diagonal/>
    </border>
    <border>
      <left style="thin">
        <color auto="1"/>
      </left>
      <right style="thin">
        <color auto="1"/>
      </right>
      <top style="hair">
        <color auto="1"/>
      </top>
      <bottom style="thin">
        <color auto="1"/>
      </bottom>
      <diagonal/>
    </border>
    <border>
      <left style="thin">
        <color auto="1"/>
      </left>
      <right style="hair">
        <color auto="1"/>
      </right>
      <top style="hair">
        <color auto="1"/>
      </top>
      <bottom style="hair">
        <color auto="1"/>
      </bottom>
      <diagonal/>
    </border>
    <border>
      <left/>
      <right/>
      <top style="dotted">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thin">
        <color auto="1"/>
      </right>
      <top style="hair">
        <color auto="1"/>
      </top>
      <bottom style="hair">
        <color auto="1"/>
      </bottom>
      <diagonal/>
    </border>
    <border>
      <left style="thin">
        <color auto="1"/>
      </left>
      <right/>
      <top style="dotted">
        <color auto="1"/>
      </top>
      <bottom style="dashed">
        <color auto="1"/>
      </bottom>
      <diagonal/>
    </border>
    <border>
      <left/>
      <right style="thin">
        <color auto="1"/>
      </right>
      <top style="dotted">
        <color auto="1"/>
      </top>
      <bottom style="dashed">
        <color auto="1"/>
      </bottom>
      <diagonal/>
    </border>
    <border>
      <left/>
      <right style="thin">
        <color auto="1"/>
      </right>
      <top/>
      <bottom style="dashed">
        <color auto="1"/>
      </bottom>
      <diagonal/>
    </border>
    <border>
      <left/>
      <right style="thin">
        <color auto="1"/>
      </right>
      <top style="dashed">
        <color auto="1"/>
      </top>
      <bottom style="thin">
        <color auto="1"/>
      </bottom>
      <diagonal/>
    </border>
    <border>
      <left/>
      <right/>
      <top/>
      <bottom style="hair">
        <color auto="1"/>
      </bottom>
      <diagonal/>
    </border>
    <border>
      <left/>
      <right/>
      <top style="hair">
        <color auto="1"/>
      </top>
      <bottom/>
      <diagonal/>
    </border>
    <border>
      <left style="thin">
        <color auto="1"/>
      </left>
      <right/>
      <top style="hair">
        <color auto="1"/>
      </top>
      <bottom/>
      <diagonal/>
    </border>
    <border>
      <left/>
      <right style="thin">
        <color auto="1"/>
      </right>
      <top style="hair">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bottom style="thick">
        <color auto="1"/>
      </bottom>
      <diagonal/>
    </border>
    <border>
      <left/>
      <right/>
      <top style="thin">
        <color indexed="64"/>
      </top>
      <bottom style="thick">
        <color indexed="64"/>
      </bottom>
      <diagonal/>
    </border>
    <border>
      <left/>
      <right/>
      <top style="thick">
        <color auto="1"/>
      </top>
      <bottom style="thin">
        <color auto="1"/>
      </bottom>
      <diagonal/>
    </border>
    <border>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n">
        <color indexed="64"/>
      </right>
      <top style="thin">
        <color indexed="64"/>
      </top>
      <bottom style="thick">
        <color indexed="64"/>
      </bottom>
      <diagonal/>
    </border>
    <border>
      <left/>
      <right style="thin">
        <color rgb="FF000000"/>
      </right>
      <top style="thick">
        <color indexed="64"/>
      </top>
      <bottom/>
      <diagonal/>
    </border>
    <border>
      <left style="thin">
        <color rgb="FF000000"/>
      </left>
      <right/>
      <top/>
      <bottom/>
      <diagonal/>
    </border>
    <border>
      <left/>
      <right style="thin">
        <color rgb="FF000000"/>
      </right>
      <top/>
      <bottom/>
      <diagonal/>
    </border>
    <border>
      <left style="thin">
        <color rgb="FF000000"/>
      </left>
      <right/>
      <top style="thin">
        <color indexed="64"/>
      </top>
      <bottom style="thin">
        <color indexed="64"/>
      </bottom>
      <diagonal/>
    </border>
    <border>
      <left/>
      <right style="thin">
        <color rgb="FF000000"/>
      </right>
      <top/>
      <bottom style="thick">
        <color indexed="64"/>
      </bottom>
      <diagonal/>
    </border>
    <border>
      <left style="thin">
        <color rgb="FF000000"/>
      </left>
      <right/>
      <top/>
      <bottom style="thick">
        <color rgb="FF000000"/>
      </bottom>
      <diagonal/>
    </border>
    <border>
      <left/>
      <right/>
      <top/>
      <bottom style="thick">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style="thin">
        <color rgb="FF000000"/>
      </left>
      <right/>
      <top/>
      <bottom style="thin">
        <color indexed="64"/>
      </bottom>
      <diagonal/>
    </border>
    <border>
      <left style="thin">
        <color rgb="FF000000"/>
      </left>
      <right/>
      <top/>
      <bottom style="thin">
        <color rgb="FF000000"/>
      </bottom>
      <diagonal/>
    </border>
    <border>
      <left/>
      <right/>
      <top/>
      <bottom style="thin">
        <color rgb="FF000000"/>
      </bottom>
      <diagonal/>
    </border>
    <border>
      <left/>
      <right/>
      <top style="thin">
        <color indexed="64"/>
      </top>
      <bottom style="thick">
        <color rgb="FF000000"/>
      </bottom>
      <diagonal/>
    </border>
    <border>
      <left/>
      <right/>
      <top style="thick">
        <color auto="1"/>
      </top>
      <bottom style="thick">
        <color auto="1"/>
      </bottom>
      <diagonal/>
    </border>
    <border>
      <left/>
      <right style="thin">
        <color rgb="FF000000"/>
      </right>
      <top style="thick">
        <color indexed="64"/>
      </top>
      <bottom style="thick">
        <color indexed="64"/>
      </bottom>
      <diagonal/>
    </border>
    <border>
      <left style="thin">
        <color rgb="FF000000"/>
      </left>
      <right/>
      <top style="thick">
        <color auto="1"/>
      </top>
      <bottom style="thick">
        <color auto="1"/>
      </bottom>
      <diagonal/>
    </border>
    <border>
      <left/>
      <right style="thin">
        <color rgb="FF000000"/>
      </right>
      <top style="thick">
        <color auto="1"/>
      </top>
      <bottom style="thin">
        <color auto="1"/>
      </bottom>
      <diagonal/>
    </border>
    <border>
      <left/>
      <right style="thin">
        <color rgb="FF000000"/>
      </right>
      <top/>
      <bottom style="thin">
        <color auto="1"/>
      </bottom>
      <diagonal/>
    </border>
    <border>
      <left/>
      <right style="thin">
        <color rgb="FF000000"/>
      </right>
      <top style="thin">
        <color indexed="64"/>
      </top>
      <bottom style="thick">
        <color indexed="64"/>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ck">
        <color rgb="FF000000"/>
      </bottom>
      <diagonal/>
    </border>
    <border>
      <left/>
      <right/>
      <top style="thick">
        <color rgb="FF000000"/>
      </top>
      <bottom/>
      <diagonal/>
    </border>
    <border>
      <left/>
      <right style="thin">
        <color rgb="FF000000"/>
      </right>
      <top style="thick">
        <color rgb="FF000000"/>
      </top>
      <bottom/>
      <diagonal/>
    </border>
    <border>
      <left style="thin">
        <color rgb="FF000000"/>
      </left>
      <right/>
      <top style="thick">
        <color rgb="FF000000"/>
      </top>
      <bottom/>
      <diagonal/>
    </border>
    <border>
      <left/>
      <right/>
      <top style="thin">
        <color rgb="FF000000"/>
      </top>
      <bottom style="thick">
        <color auto="1"/>
      </bottom>
      <diagonal/>
    </border>
    <border>
      <left/>
      <right style="thin">
        <color rgb="FF000000"/>
      </right>
      <top style="thin">
        <color rgb="FF000000"/>
      </top>
      <bottom style="thick">
        <color auto="1"/>
      </bottom>
      <diagonal/>
    </border>
    <border>
      <left style="thin">
        <color rgb="FF000000"/>
      </left>
      <right/>
      <top/>
      <bottom style="thick">
        <color auto="1"/>
      </bottom>
      <diagonal/>
    </border>
    <border>
      <left/>
      <right/>
      <top style="thick">
        <color auto="1"/>
      </top>
      <bottom/>
      <diagonal/>
    </border>
    <border>
      <left style="thin">
        <color rgb="FF000000"/>
      </left>
      <right/>
      <top style="thick">
        <color auto="1"/>
      </top>
      <bottom/>
      <diagonal/>
    </border>
    <border>
      <left style="thin">
        <color rgb="FF000000"/>
      </left>
      <right/>
      <top style="thick">
        <color indexed="64"/>
      </top>
      <bottom style="thin">
        <color auto="1"/>
      </bottom>
      <diagonal/>
    </border>
  </borders>
  <cellStyleXfs count="8">
    <xf numFmtId="0" fontId="0" fillId="0" borderId="0"/>
    <xf numFmtId="9" fontId="17" fillId="0" borderId="0" applyFont="0" applyFill="0" applyBorder="0" applyAlignment="0" applyProtection="0"/>
    <xf numFmtId="44" fontId="17" fillId="0" borderId="0" applyFont="0" applyFill="0" applyBorder="0" applyAlignment="0" applyProtection="0"/>
    <xf numFmtId="42" fontId="1"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0" fontId="91" fillId="0" borderId="0" applyNumberFormat="0" applyFill="0" applyBorder="0">
      <protection locked="0"/>
    </xf>
    <xf numFmtId="0" fontId="106" fillId="0" borderId="0"/>
  </cellStyleXfs>
  <cellXfs count="2327">
    <xf numFmtId="0" fontId="0" fillId="0" borderId="0" xfId="0"/>
    <xf numFmtId="49" fontId="2" fillId="0" borderId="0" xfId="0" applyNumberFormat="1" applyFont="1" applyAlignment="1"/>
    <xf numFmtId="0" fontId="0" fillId="0" borderId="0" xfId="0" applyAlignment="1"/>
    <xf numFmtId="49" fontId="2" fillId="0" borderId="1" xfId="0" applyNumberFormat="1" applyFont="1" applyBorder="1" applyAlignment="1"/>
    <xf numFmtId="0" fontId="0" fillId="0" borderId="2" xfId="0" applyBorder="1" applyAlignment="1"/>
    <xf numFmtId="0" fontId="0" fillId="0" borderId="3" xfId="0" applyBorder="1"/>
    <xf numFmtId="0" fontId="0" fillId="0" borderId="4" xfId="0" applyBorder="1" applyAlignment="1"/>
    <xf numFmtId="0" fontId="0" fillId="0" borderId="5" xfId="0" applyBorder="1" applyAlignment="1"/>
    <xf numFmtId="0" fontId="0" fillId="0" borderId="6" xfId="0" applyBorder="1"/>
    <xf numFmtId="0" fontId="0" fillId="0" borderId="7" xfId="0" applyBorder="1"/>
    <xf numFmtId="0" fontId="0" fillId="0" borderId="8" xfId="0" applyBorder="1"/>
    <xf numFmtId="49" fontId="3" fillId="0" borderId="9" xfId="0" applyNumberFormat="1" applyFont="1" applyBorder="1" applyAlignment="1"/>
    <xf numFmtId="0" fontId="0" fillId="0" borderId="0" xfId="0" applyBorder="1" applyAlignment="1"/>
    <xf numFmtId="0" fontId="0" fillId="0" borderId="10" xfId="0" applyBorder="1"/>
    <xf numFmtId="0" fontId="0" fillId="0" borderId="9" xfId="0" applyBorder="1" applyAlignment="1"/>
    <xf numFmtId="49" fontId="2" fillId="0" borderId="0" xfId="0" applyNumberFormat="1" applyFont="1" applyBorder="1" applyAlignment="1"/>
    <xf numFmtId="49" fontId="5" fillId="0" borderId="0" xfId="0" applyNumberFormat="1" applyFont="1" applyBorder="1" applyAlignment="1"/>
    <xf numFmtId="49" fontId="3" fillId="0" borderId="4" xfId="0" applyNumberFormat="1" applyFont="1" applyBorder="1" applyAlignment="1"/>
    <xf numFmtId="0" fontId="0" fillId="0" borderId="2" xfId="0" applyBorder="1"/>
    <xf numFmtId="0" fontId="0" fillId="0" borderId="0" xfId="0" applyBorder="1"/>
    <xf numFmtId="0" fontId="0" fillId="0" borderId="5" xfId="0" applyBorder="1"/>
    <xf numFmtId="49" fontId="3" fillId="0" borderId="0" xfId="0" applyNumberFormat="1" applyFont="1" applyBorder="1" applyAlignment="1"/>
    <xf numFmtId="49" fontId="6" fillId="0" borderId="0" xfId="0" applyNumberFormat="1" applyFont="1" applyBorder="1" applyAlignment="1"/>
    <xf numFmtId="49" fontId="3" fillId="0" borderId="5" xfId="0" applyNumberFormat="1" applyFont="1" applyBorder="1"/>
    <xf numFmtId="49" fontId="3" fillId="0" borderId="0" xfId="0" applyNumberFormat="1" applyFont="1" applyBorder="1"/>
    <xf numFmtId="49" fontId="2" fillId="0" borderId="0" xfId="0" applyNumberFormat="1" applyFont="1" applyBorder="1"/>
    <xf numFmtId="0" fontId="0" fillId="0" borderId="10" xfId="0" applyBorder="1" applyAlignment="1">
      <alignment horizontal="center"/>
    </xf>
    <xf numFmtId="49" fontId="2" fillId="0" borderId="5" xfId="0" applyNumberFormat="1" applyFont="1" applyBorder="1"/>
    <xf numFmtId="49" fontId="5" fillId="0" borderId="9" xfId="0" applyNumberFormat="1" applyFont="1" applyBorder="1" applyAlignment="1"/>
    <xf numFmtId="0" fontId="9" fillId="0" borderId="0" xfId="0" applyFont="1" applyBorder="1" applyAlignment="1"/>
    <xf numFmtId="0" fontId="9" fillId="0" borderId="9" xfId="0" applyFont="1" applyBorder="1" applyAlignment="1"/>
    <xf numFmtId="49" fontId="8" fillId="0" borderId="0" xfId="0" applyNumberFormat="1" applyFont="1" applyBorder="1" applyAlignment="1"/>
    <xf numFmtId="49" fontId="10" fillId="0" borderId="9" xfId="0" applyNumberFormat="1" applyFont="1" applyBorder="1" applyAlignment="1"/>
    <xf numFmtId="0" fontId="12" fillId="0" borderId="0" xfId="0" applyFont="1" applyBorder="1" applyAlignment="1"/>
    <xf numFmtId="49" fontId="11" fillId="0" borderId="0" xfId="0" applyNumberFormat="1" applyFont="1" applyBorder="1" applyAlignment="1"/>
    <xf numFmtId="49" fontId="10" fillId="0" borderId="1" xfId="0" applyNumberFormat="1" applyFont="1" applyBorder="1" applyAlignment="1"/>
    <xf numFmtId="49" fontId="10" fillId="0" borderId="2" xfId="0" applyNumberFormat="1" applyFont="1" applyBorder="1" applyAlignment="1"/>
    <xf numFmtId="49" fontId="3" fillId="0" borderId="5" xfId="0" applyNumberFormat="1" applyFont="1" applyBorder="1" applyAlignment="1"/>
    <xf numFmtId="49" fontId="3" fillId="0" borderId="2" xfId="0" applyNumberFormat="1" applyFont="1" applyBorder="1" applyAlignment="1"/>
    <xf numFmtId="0" fontId="0" fillId="0" borderId="9" xfId="0" applyBorder="1" applyAlignment="1">
      <alignment horizontal="center"/>
    </xf>
    <xf numFmtId="0" fontId="0" fillId="0" borderId="4" xfId="0" applyBorder="1" applyAlignment="1">
      <alignment horizontal="center"/>
    </xf>
    <xf numFmtId="49" fontId="14" fillId="0" borderId="9" xfId="0" applyNumberFormat="1" applyFont="1" applyBorder="1" applyAlignment="1">
      <alignment horizontal="center"/>
    </xf>
    <xf numFmtId="0" fontId="15" fillId="0" borderId="9" xfId="0" applyFont="1" applyBorder="1" applyAlignment="1">
      <alignment horizontal="center"/>
    </xf>
    <xf numFmtId="49" fontId="8" fillId="0" borderId="5" xfId="0" applyNumberFormat="1" applyFont="1" applyBorder="1" applyAlignment="1"/>
    <xf numFmtId="0" fontId="0" fillId="0" borderId="0" xfId="0" applyBorder="1" applyAlignment="1">
      <alignment horizontal="center"/>
    </xf>
    <xf numFmtId="0" fontId="0" fillId="0" borderId="10" xfId="0" applyBorder="1" applyAlignment="1"/>
    <xf numFmtId="0" fontId="0" fillId="0" borderId="11" xfId="0" applyBorder="1" applyAlignment="1"/>
    <xf numFmtId="49" fontId="7" fillId="0" borderId="7" xfId="0" applyNumberFormat="1" applyFont="1" applyBorder="1" applyAlignment="1">
      <alignment horizontal="center"/>
    </xf>
    <xf numFmtId="0" fontId="0" fillId="0" borderId="3" xfId="0" applyBorder="1" applyAlignment="1">
      <alignment horizontal="center"/>
    </xf>
    <xf numFmtId="0" fontId="0" fillId="0" borderId="5" xfId="0" applyBorder="1" applyAlignment="1">
      <alignment horizontal="center"/>
    </xf>
    <xf numFmtId="49" fontId="7" fillId="0" borderId="1" xfId="0" applyNumberFormat="1" applyFont="1" applyBorder="1" applyAlignment="1"/>
    <xf numFmtId="49" fontId="3" fillId="0" borderId="10" xfId="0" applyNumberFormat="1" applyFont="1" applyBorder="1"/>
    <xf numFmtId="49" fontId="8" fillId="0" borderId="4" xfId="0" applyNumberFormat="1" applyFont="1" applyBorder="1" applyAlignment="1"/>
    <xf numFmtId="49" fontId="3" fillId="0" borderId="11" xfId="0" applyNumberFormat="1" applyFont="1" applyBorder="1"/>
    <xf numFmtId="49" fontId="7" fillId="0" borderId="2" xfId="0" applyNumberFormat="1" applyFont="1" applyBorder="1" applyAlignment="1"/>
    <xf numFmtId="49" fontId="11" fillId="0" borderId="5" xfId="0" applyNumberFormat="1" applyFont="1" applyBorder="1" applyAlignment="1"/>
    <xf numFmtId="0" fontId="0" fillId="0" borderId="1" xfId="0" applyBorder="1" applyAlignment="1">
      <alignment horizontal="center"/>
    </xf>
    <xf numFmtId="49" fontId="11" fillId="0" borderId="2" xfId="0" applyNumberFormat="1" applyFont="1" applyBorder="1" applyAlignment="1"/>
    <xf numFmtId="49" fontId="3" fillId="0" borderId="9" xfId="0" applyNumberFormat="1" applyFont="1" applyBorder="1"/>
    <xf numFmtId="49" fontId="10" fillId="0" borderId="0" xfId="0" applyNumberFormat="1" applyFont="1" applyBorder="1" applyAlignment="1"/>
    <xf numFmtId="49" fontId="7" fillId="0" borderId="0" xfId="0" applyNumberFormat="1" applyFont="1"/>
    <xf numFmtId="49" fontId="3" fillId="0" borderId="0" xfId="0" applyNumberFormat="1" applyFont="1"/>
    <xf numFmtId="49" fontId="2" fillId="0" borderId="0" xfId="0" applyNumberFormat="1" applyFont="1"/>
    <xf numFmtId="49" fontId="8" fillId="0" borderId="0" xfId="0" applyNumberFormat="1" applyFont="1"/>
    <xf numFmtId="49" fontId="4" fillId="0" borderId="0" xfId="0" applyNumberFormat="1" applyFont="1"/>
    <xf numFmtId="1" fontId="3" fillId="0" borderId="0" xfId="0" applyNumberFormat="1" applyFont="1"/>
    <xf numFmtId="49" fontId="3" fillId="0" borderId="0" xfId="0" applyNumberFormat="1" applyFont="1" applyAlignment="1"/>
    <xf numFmtId="0" fontId="0" fillId="0" borderId="0" xfId="0" applyAlignment="1">
      <alignment horizontal="center"/>
    </xf>
    <xf numFmtId="49" fontId="3" fillId="0" borderId="7" xfId="0" applyNumberFormat="1"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7" xfId="0" applyBorder="1" applyAlignment="1"/>
    <xf numFmtId="49" fontId="3" fillId="0" borderId="1" xfId="0" applyNumberFormat="1" applyFont="1" applyBorder="1" applyAlignment="1"/>
    <xf numFmtId="49" fontId="2" fillId="0" borderId="9" xfId="0" applyNumberFormat="1" applyFont="1" applyBorder="1" applyAlignment="1"/>
    <xf numFmtId="49" fontId="2" fillId="0" borderId="4" xfId="0" applyNumberFormat="1" applyFont="1" applyBorder="1" applyAlignment="1"/>
    <xf numFmtId="0" fontId="0" fillId="0" borderId="11" xfId="0" applyBorder="1"/>
    <xf numFmtId="49" fontId="14" fillId="0" borderId="0" xfId="0" applyNumberFormat="1" applyFont="1" applyAlignment="1"/>
    <xf numFmtId="49" fontId="2" fillId="0" borderId="0" xfId="0" applyNumberFormat="1" applyFont="1" applyBorder="1" applyAlignment="1">
      <alignment horizontal="center"/>
    </xf>
    <xf numFmtId="49" fontId="8" fillId="0" borderId="0" xfId="0" applyNumberFormat="1" applyFont="1" applyBorder="1"/>
    <xf numFmtId="49" fontId="2" fillId="0" borderId="3" xfId="0" applyNumberFormat="1" applyFont="1" applyBorder="1"/>
    <xf numFmtId="0" fontId="0" fillId="0" borderId="9" xfId="0" applyBorder="1"/>
    <xf numFmtId="0" fontId="0" fillId="0" borderId="12" xfId="0" applyBorder="1"/>
    <xf numFmtId="0" fontId="0" fillId="0" borderId="1" xfId="0" applyBorder="1"/>
    <xf numFmtId="0" fontId="0" fillId="0" borderId="4" xfId="0" applyBorder="1"/>
    <xf numFmtId="49" fontId="2" fillId="0" borderId="11" xfId="0" applyNumberFormat="1" applyFont="1" applyBorder="1"/>
    <xf numFmtId="49" fontId="11" fillId="0" borderId="13" xfId="0" applyNumberFormat="1" applyFont="1" applyBorder="1" applyAlignment="1">
      <alignment horizontal="center"/>
    </xf>
    <xf numFmtId="0" fontId="12" fillId="0" borderId="6" xfId="0" applyFont="1" applyBorder="1" applyAlignment="1">
      <alignment horizontal="center"/>
    </xf>
    <xf numFmtId="0" fontId="12" fillId="0" borderId="2" xfId="0" applyFont="1" applyBorder="1" applyAlignment="1"/>
    <xf numFmtId="0" fontId="12" fillId="0" borderId="2" xfId="0" applyFont="1" applyBorder="1"/>
    <xf numFmtId="0" fontId="12" fillId="0" borderId="0" xfId="0" applyFont="1" applyBorder="1"/>
    <xf numFmtId="0" fontId="12" fillId="0" borderId="4" xfId="0" applyFont="1" applyBorder="1" applyAlignment="1"/>
    <xf numFmtId="0" fontId="12" fillId="0" borderId="5" xfId="0" applyFont="1" applyBorder="1"/>
    <xf numFmtId="49" fontId="11" fillId="0" borderId="5" xfId="0" applyNumberFormat="1" applyFont="1" applyBorder="1"/>
    <xf numFmtId="0" fontId="0" fillId="0" borderId="14" xfId="0" applyBorder="1" applyAlignment="1"/>
    <xf numFmtId="49" fontId="2" fillId="0" borderId="15" xfId="0" applyNumberFormat="1" applyFont="1" applyBorder="1" applyAlignment="1"/>
    <xf numFmtId="0" fontId="0" fillId="0" borderId="15" xfId="0" applyBorder="1"/>
    <xf numFmtId="49" fontId="2" fillId="0" borderId="5" xfId="0" applyNumberFormat="1" applyFont="1" applyBorder="1" applyAlignment="1"/>
    <xf numFmtId="49" fontId="11" fillId="0" borderId="0" xfId="0" applyNumberFormat="1" applyFont="1" applyBorder="1"/>
    <xf numFmtId="49" fontId="11" fillId="0" borderId="5" xfId="0" applyNumberFormat="1" applyFont="1" applyBorder="1" applyAlignment="1">
      <alignment horizontal="right"/>
    </xf>
    <xf numFmtId="49" fontId="11" fillId="0" borderId="5" xfId="0" applyNumberFormat="1" applyFont="1" applyBorder="1" applyAlignment="1">
      <alignment horizontal="center"/>
    </xf>
    <xf numFmtId="49" fontId="21" fillId="0" borderId="1" xfId="0" applyNumberFormat="1" applyFont="1" applyBorder="1" applyAlignment="1"/>
    <xf numFmtId="0" fontId="0" fillId="0" borderId="0" xfId="0" applyFill="1"/>
    <xf numFmtId="0" fontId="0" fillId="0" borderId="1" xfId="0" applyBorder="1" applyAlignment="1"/>
    <xf numFmtId="49" fontId="2" fillId="0" borderId="2" xfId="0" applyNumberFormat="1" applyFont="1" applyBorder="1" applyAlignment="1"/>
    <xf numFmtId="49" fontId="22" fillId="0" borderId="9" xfId="0" applyNumberFormat="1" applyFont="1" applyBorder="1" applyAlignment="1"/>
    <xf numFmtId="49" fontId="22" fillId="0" borderId="4" xfId="0" applyNumberFormat="1" applyFont="1" applyBorder="1" applyAlignment="1"/>
    <xf numFmtId="49" fontId="8" fillId="0" borderId="15" xfId="0" applyNumberFormat="1" applyFont="1" applyBorder="1" applyAlignment="1"/>
    <xf numFmtId="49" fontId="8" fillId="0" borderId="14" xfId="0" applyNumberFormat="1" applyFont="1" applyBorder="1"/>
    <xf numFmtId="49" fontId="3" fillId="0" borderId="2" xfId="0" applyNumberFormat="1" applyFont="1" applyBorder="1"/>
    <xf numFmtId="49" fontId="3" fillId="0" borderId="14" xfId="0" applyNumberFormat="1" applyFont="1" applyBorder="1" applyAlignment="1"/>
    <xf numFmtId="49" fontId="3" fillId="0" borderId="15" xfId="0" applyNumberFormat="1" applyFont="1" applyBorder="1" applyAlignment="1"/>
    <xf numFmtId="0" fontId="0" fillId="0" borderId="15" xfId="0" applyBorder="1" applyAlignment="1"/>
    <xf numFmtId="0" fontId="0" fillId="0" borderId="12" xfId="0" applyBorder="1" applyAlignment="1"/>
    <xf numFmtId="49" fontId="11" fillId="0" borderId="4" xfId="0" applyNumberFormat="1" applyFont="1" applyBorder="1" applyAlignment="1"/>
    <xf numFmtId="0" fontId="0" fillId="0" borderId="3" xfId="0" applyBorder="1" applyAlignment="1"/>
    <xf numFmtId="49" fontId="0" fillId="0" borderId="0" xfId="0" applyNumberFormat="1" applyBorder="1" applyAlignment="1"/>
    <xf numFmtId="49" fontId="11" fillId="0" borderId="11" xfId="0" applyNumberFormat="1" applyFont="1" applyBorder="1" applyAlignment="1"/>
    <xf numFmtId="49" fontId="8" fillId="0" borderId="0" xfId="0" applyNumberFormat="1" applyFont="1" applyAlignment="1"/>
    <xf numFmtId="49" fontId="8" fillId="0" borderId="2" xfId="0" applyNumberFormat="1" applyFont="1" applyBorder="1" applyAlignment="1"/>
    <xf numFmtId="49" fontId="3" fillId="0" borderId="13" xfId="0" applyNumberFormat="1" applyFont="1" applyBorder="1"/>
    <xf numFmtId="0" fontId="0" fillId="0" borderId="13" xfId="0" applyBorder="1"/>
    <xf numFmtId="49" fontId="7" fillId="0" borderId="0" xfId="0" applyNumberFormat="1" applyFont="1" applyAlignment="1"/>
    <xf numFmtId="0" fontId="9" fillId="0" borderId="0" xfId="0" applyFont="1" applyAlignment="1"/>
    <xf numFmtId="49" fontId="8" fillId="0" borderId="9" xfId="0" applyNumberFormat="1" applyFont="1" applyBorder="1" applyAlignment="1"/>
    <xf numFmtId="0" fontId="9" fillId="0" borderId="5" xfId="0" applyFont="1" applyBorder="1" applyAlignment="1"/>
    <xf numFmtId="49" fontId="2" fillId="0" borderId="7" xfId="0" applyNumberFormat="1" applyFont="1" applyBorder="1"/>
    <xf numFmtId="49" fontId="2" fillId="0" borderId="14" xfId="0" applyNumberFormat="1" applyFont="1" applyBorder="1" applyAlignment="1"/>
    <xf numFmtId="0" fontId="12" fillId="0" borderId="13" xfId="0" applyFont="1" applyBorder="1"/>
    <xf numFmtId="0" fontId="9" fillId="0" borderId="6" xfId="0" applyFont="1" applyBorder="1"/>
    <xf numFmtId="49" fontId="8" fillId="0" borderId="10" xfId="0" applyNumberFormat="1" applyFont="1" applyBorder="1" applyAlignment="1"/>
    <xf numFmtId="0" fontId="9" fillId="0" borderId="15" xfId="0" applyFont="1" applyBorder="1"/>
    <xf numFmtId="0" fontId="9" fillId="0" borderId="12" xfId="0" applyFont="1" applyBorder="1"/>
    <xf numFmtId="0" fontId="9" fillId="0" borderId="2" xfId="0" applyFont="1" applyBorder="1"/>
    <xf numFmtId="0" fontId="9" fillId="0" borderId="3" xfId="0" applyFont="1" applyBorder="1"/>
    <xf numFmtId="0" fontId="9" fillId="0" borderId="9" xfId="0" applyFont="1" applyBorder="1"/>
    <xf numFmtId="0" fontId="9" fillId="0" borderId="0" xfId="0" applyFont="1" applyBorder="1"/>
    <xf numFmtId="0" fontId="9" fillId="0" borderId="10" xfId="0" applyFont="1" applyBorder="1"/>
    <xf numFmtId="0" fontId="9" fillId="0" borderId="4" xfId="0" applyFont="1" applyBorder="1"/>
    <xf numFmtId="0" fontId="9" fillId="0" borderId="5" xfId="0" applyFont="1" applyBorder="1"/>
    <xf numFmtId="0" fontId="9" fillId="0" borderId="11" xfId="0" applyFont="1" applyBorder="1"/>
    <xf numFmtId="0" fontId="9" fillId="0" borderId="2" xfId="0" applyFont="1" applyBorder="1" applyAlignment="1"/>
    <xf numFmtId="0" fontId="0" fillId="0" borderId="0" xfId="0" applyAlignment="1">
      <alignment vertical="top"/>
    </xf>
    <xf numFmtId="0" fontId="12" fillId="0" borderId="9" xfId="0" applyFont="1" applyBorder="1" applyAlignment="1"/>
    <xf numFmtId="0" fontId="2" fillId="0" borderId="0" xfId="0" applyFont="1"/>
    <xf numFmtId="165" fontId="2" fillId="0" borderId="0" xfId="0" applyNumberFormat="1" applyFont="1"/>
    <xf numFmtId="4" fontId="2" fillId="0" borderId="0" xfId="0" applyNumberFormat="1" applyFont="1"/>
    <xf numFmtId="166" fontId="2" fillId="0" borderId="0" xfId="0" applyNumberFormat="1" applyFont="1"/>
    <xf numFmtId="1" fontId="4" fillId="0" borderId="0" xfId="0" applyNumberFormat="1" applyFont="1"/>
    <xf numFmtId="49" fontId="8" fillId="0" borderId="1" xfId="0" applyNumberFormat="1" applyFont="1" applyBorder="1" applyAlignment="1">
      <alignment horizontal="center"/>
    </xf>
    <xf numFmtId="0" fontId="9" fillId="0" borderId="0" xfId="0" applyFont="1"/>
    <xf numFmtId="0" fontId="9" fillId="0" borderId="4" xfId="0" applyFont="1" applyBorder="1" applyAlignment="1"/>
    <xf numFmtId="0" fontId="9" fillId="0" borderId="14" xfId="0" applyFont="1" applyBorder="1" applyAlignment="1"/>
    <xf numFmtId="0" fontId="9" fillId="0" borderId="15" xfId="0" applyFont="1" applyBorder="1" applyAlignment="1"/>
    <xf numFmtId="0" fontId="9" fillId="0" borderId="13" xfId="0" applyFont="1" applyBorder="1"/>
    <xf numFmtId="0" fontId="9" fillId="0" borderId="8" xfId="0" applyFont="1" applyBorder="1"/>
    <xf numFmtId="0" fontId="9" fillId="0" borderId="7" xfId="0" applyFont="1" applyBorder="1"/>
    <xf numFmtId="0" fontId="9" fillId="0" borderId="1" xfId="0" applyFont="1" applyBorder="1"/>
    <xf numFmtId="0" fontId="9" fillId="0" borderId="0" xfId="0" applyFont="1" applyBorder="1" applyAlignment="1">
      <alignment horizontal="center"/>
    </xf>
    <xf numFmtId="0" fontId="9" fillId="0" borderId="3" xfId="0" applyFont="1" applyBorder="1" applyAlignment="1">
      <alignment horizontal="center"/>
    </xf>
    <xf numFmtId="0" fontId="9" fillId="0" borderId="10" xfId="0" applyFont="1" applyBorder="1" applyAlignment="1">
      <alignment horizontal="center"/>
    </xf>
    <xf numFmtId="0" fontId="15" fillId="0" borderId="7" xfId="0" applyFont="1" applyBorder="1" applyAlignment="1">
      <alignment horizontal="center"/>
    </xf>
    <xf numFmtId="0" fontId="15" fillId="0" borderId="7" xfId="0" applyFont="1" applyBorder="1"/>
    <xf numFmtId="0" fontId="15" fillId="0" borderId="8" xfId="0" applyFont="1" applyBorder="1"/>
    <xf numFmtId="0" fontId="23" fillId="0" borderId="7" xfId="0" applyFont="1" applyBorder="1" applyAlignment="1">
      <alignment horizontal="center"/>
    </xf>
    <xf numFmtId="0" fontId="0" fillId="0" borderId="2" xfId="0" applyBorder="1" applyAlignment="1">
      <alignment horizontal="center"/>
    </xf>
    <xf numFmtId="49" fontId="24" fillId="0" borderId="6" xfId="0" applyNumberFormat="1" applyFont="1" applyBorder="1" applyAlignment="1">
      <alignment horizontal="center"/>
    </xf>
    <xf numFmtId="49" fontId="24" fillId="0" borderId="7" xfId="0" applyNumberFormat="1" applyFont="1" applyBorder="1" applyAlignment="1">
      <alignment horizontal="center"/>
    </xf>
    <xf numFmtId="49" fontId="3" fillId="0" borderId="6" xfId="0" applyNumberFormat="1" applyFont="1" applyBorder="1" applyAlignment="1">
      <alignment horizontal="center"/>
    </xf>
    <xf numFmtId="0" fontId="0" fillId="2" borderId="5" xfId="0" applyFill="1" applyBorder="1"/>
    <xf numFmtId="0" fontId="0" fillId="0" borderId="16" xfId="0" applyBorder="1" applyAlignment="1"/>
    <xf numFmtId="0" fontId="0" fillId="0" borderId="17" xfId="0" applyBorder="1"/>
    <xf numFmtId="0" fontId="0" fillId="0" borderId="18" xfId="0" applyBorder="1"/>
    <xf numFmtId="0" fontId="0" fillId="2" borderId="17" xfId="0" applyFill="1" applyBorder="1" applyAlignment="1"/>
    <xf numFmtId="0" fontId="0" fillId="2" borderId="17" xfId="0" applyFill="1" applyBorder="1"/>
    <xf numFmtId="0" fontId="0" fillId="2" borderId="19" xfId="0" applyFill="1" applyBorder="1" applyAlignment="1"/>
    <xf numFmtId="0" fontId="0" fillId="2" borderId="19" xfId="0" applyFill="1" applyBorder="1"/>
    <xf numFmtId="0" fontId="0" fillId="2" borderId="5" xfId="0" applyFill="1" applyBorder="1" applyAlignment="1"/>
    <xf numFmtId="49" fontId="3" fillId="2" borderId="8" xfId="0" applyNumberFormat="1" applyFont="1" applyFill="1" applyBorder="1" applyAlignment="1">
      <alignment horizontal="center"/>
    </xf>
    <xf numFmtId="49" fontId="3" fillId="2" borderId="4" xfId="0" applyNumberFormat="1" applyFont="1" applyFill="1" applyBorder="1" applyAlignment="1"/>
    <xf numFmtId="49" fontId="14" fillId="0" borderId="4" xfId="0" applyNumberFormat="1" applyFont="1" applyBorder="1" applyAlignment="1">
      <alignment vertical="top"/>
    </xf>
    <xf numFmtId="0" fontId="9" fillId="0" borderId="2" xfId="0" applyFont="1" applyBorder="1" applyAlignment="1">
      <alignment horizontal="center"/>
    </xf>
    <xf numFmtId="49" fontId="2" fillId="0" borderId="0" xfId="0" applyNumberFormat="1" applyFont="1" applyAlignment="1">
      <alignment horizontal="right"/>
    </xf>
    <xf numFmtId="49" fontId="11" fillId="0" borderId="0" xfId="0" applyNumberFormat="1" applyFont="1" applyAlignment="1"/>
    <xf numFmtId="49" fontId="19" fillId="0" borderId="2" xfId="0" applyNumberFormat="1" applyFont="1" applyBorder="1" applyAlignment="1"/>
    <xf numFmtId="49" fontId="20" fillId="0" borderId="0" xfId="0" applyNumberFormat="1" applyFont="1" applyAlignment="1"/>
    <xf numFmtId="165" fontId="2" fillId="0" borderId="5" xfId="0" applyNumberFormat="1" applyFont="1" applyBorder="1"/>
    <xf numFmtId="49" fontId="2" fillId="0" borderId="13" xfId="0" applyNumberFormat="1" applyFont="1" applyBorder="1" applyAlignment="1">
      <alignment horizontal="center"/>
    </xf>
    <xf numFmtId="49" fontId="2" fillId="0" borderId="9" xfId="0" applyNumberFormat="1" applyFont="1" applyBorder="1"/>
    <xf numFmtId="1" fontId="4" fillId="0" borderId="3" xfId="0" applyNumberFormat="1" applyFont="1" applyBorder="1" applyAlignment="1">
      <alignment horizontal="center"/>
    </xf>
    <xf numFmtId="0" fontId="0" fillId="0" borderId="0" xfId="0" applyFill="1" applyAlignment="1"/>
    <xf numFmtId="49" fontId="28" fillId="0" borderId="5" xfId="0" applyNumberFormat="1" applyFont="1" applyBorder="1" applyAlignment="1"/>
    <xf numFmtId="0" fontId="0" fillId="0" borderId="0" xfId="0" applyFont="1"/>
    <xf numFmtId="0" fontId="0" fillId="0" borderId="0" xfId="0" applyFont="1" applyAlignment="1"/>
    <xf numFmtId="0" fontId="0" fillId="0" borderId="10" xfId="0" applyFont="1" applyBorder="1"/>
    <xf numFmtId="0" fontId="0" fillId="0" borderId="5" xfId="0" applyFont="1" applyBorder="1"/>
    <xf numFmtId="0" fontId="0" fillId="0" borderId="11" xfId="0" applyFont="1" applyBorder="1"/>
    <xf numFmtId="0" fontId="0" fillId="0" borderId="2" xfId="0" applyFont="1" applyBorder="1" applyAlignment="1"/>
    <xf numFmtId="0" fontId="0" fillId="0" borderId="2" xfId="0" applyFont="1" applyBorder="1"/>
    <xf numFmtId="0" fontId="0" fillId="0" borderId="3" xfId="0" applyFont="1" applyBorder="1"/>
    <xf numFmtId="49" fontId="11" fillId="0" borderId="9" xfId="0" applyNumberFormat="1" applyFont="1" applyBorder="1" applyAlignment="1"/>
    <xf numFmtId="0" fontId="0" fillId="0" borderId="0" xfId="0" applyFont="1" applyBorder="1" applyAlignment="1"/>
    <xf numFmtId="0" fontId="0" fillId="0" borderId="0" xfId="0" applyFont="1" applyBorder="1"/>
    <xf numFmtId="49" fontId="7" fillId="0" borderId="1" xfId="0" applyNumberFormat="1" applyFont="1" applyBorder="1" applyAlignment="1"/>
    <xf numFmtId="0" fontId="0" fillId="0" borderId="1" xfId="0" applyFont="1" applyBorder="1" applyAlignment="1"/>
    <xf numFmtId="0" fontId="0" fillId="0" borderId="9" xfId="0" applyFont="1" applyBorder="1" applyAlignment="1"/>
    <xf numFmtId="49" fontId="11" fillId="0" borderId="0" xfId="0" applyNumberFormat="1" applyFont="1" applyBorder="1" applyAlignment="1"/>
    <xf numFmtId="49" fontId="8" fillId="0" borderId="0" xfId="0" applyNumberFormat="1" applyFont="1" applyBorder="1" applyAlignment="1"/>
    <xf numFmtId="0" fontId="0" fillId="0" borderId="5" xfId="0" applyFont="1" applyBorder="1" applyAlignment="1"/>
    <xf numFmtId="49" fontId="8" fillId="0" borderId="14" xfId="0" applyNumberFormat="1" applyFont="1" applyBorder="1" applyAlignment="1"/>
    <xf numFmtId="49" fontId="8" fillId="0" borderId="9" xfId="0" applyNumberFormat="1" applyFont="1" applyBorder="1" applyAlignment="1"/>
    <xf numFmtId="0" fontId="0" fillId="0" borderId="10" xfId="0" applyFont="1" applyBorder="1" applyAlignment="1"/>
    <xf numFmtId="0" fontId="0" fillId="0" borderId="4" xfId="0" applyFont="1" applyBorder="1" applyAlignment="1"/>
    <xf numFmtId="49" fontId="0" fillId="0" borderId="0" xfId="0" applyNumberFormat="1"/>
    <xf numFmtId="49" fontId="8" fillId="0" borderId="0" xfId="0" applyNumberFormat="1" applyFont="1" applyAlignment="1"/>
    <xf numFmtId="49" fontId="8" fillId="0" borderId="1" xfId="0" applyNumberFormat="1" applyFont="1" applyBorder="1" applyAlignment="1"/>
    <xf numFmtId="0" fontId="0" fillId="0" borderId="12" xfId="0" applyFont="1" applyBorder="1"/>
    <xf numFmtId="49" fontId="3" fillId="0" borderId="13" xfId="0" applyNumberFormat="1" applyFont="1" applyBorder="1" applyAlignment="1">
      <alignment horizontal="center"/>
    </xf>
    <xf numFmtId="49" fontId="23" fillId="0" borderId="7" xfId="0" applyNumberFormat="1" applyFont="1" applyBorder="1" applyAlignment="1">
      <alignment horizontal="center"/>
    </xf>
    <xf numFmtId="49" fontId="13" fillId="0" borderId="7" xfId="0" applyNumberFormat="1" applyFont="1" applyBorder="1" applyAlignment="1">
      <alignment horizontal="center"/>
    </xf>
    <xf numFmtId="49" fontId="7" fillId="0" borderId="5" xfId="0" applyNumberFormat="1" applyFont="1" applyBorder="1"/>
    <xf numFmtId="49" fontId="7" fillId="0" borderId="0" xfId="0" applyNumberFormat="1" applyFont="1" applyBorder="1"/>
    <xf numFmtId="49" fontId="7" fillId="0" borderId="14" xfId="0" applyNumberFormat="1" applyFont="1" applyBorder="1"/>
    <xf numFmtId="49" fontId="7" fillId="0" borderId="4" xfId="0" applyNumberFormat="1" applyFont="1" applyBorder="1" applyAlignment="1"/>
    <xf numFmtId="49" fontId="7" fillId="0" borderId="14" xfId="0" applyNumberFormat="1" applyFont="1" applyBorder="1" applyAlignment="1"/>
    <xf numFmtId="49" fontId="7" fillId="0" borderId="15" xfId="0" applyNumberFormat="1" applyFont="1" applyBorder="1"/>
    <xf numFmtId="49" fontId="7" fillId="0" borderId="2" xfId="0" applyNumberFormat="1" applyFont="1" applyBorder="1"/>
    <xf numFmtId="49" fontId="7" fillId="0" borderId="20" xfId="0" applyNumberFormat="1" applyFont="1" applyBorder="1"/>
    <xf numFmtId="0" fontId="19" fillId="0" borderId="0" xfId="0" applyFont="1"/>
    <xf numFmtId="0" fontId="19" fillId="0" borderId="0" xfId="0" applyFont="1" applyAlignment="1"/>
    <xf numFmtId="0" fontId="19" fillId="0" borderId="8" xfId="0" applyFont="1" applyBorder="1"/>
    <xf numFmtId="0" fontId="19" fillId="0" borderId="11" xfId="0" applyFont="1" applyBorder="1"/>
    <xf numFmtId="0" fontId="19" fillId="0" borderId="5" xfId="0" applyFont="1" applyBorder="1"/>
    <xf numFmtId="0" fontId="19" fillId="0" borderId="5" xfId="0" applyFont="1" applyBorder="1" applyAlignment="1"/>
    <xf numFmtId="0" fontId="19" fillId="0" borderId="4" xfId="0" applyFont="1" applyBorder="1" applyAlignment="1"/>
    <xf numFmtId="49" fontId="2" fillId="0" borderId="7" xfId="0" applyNumberFormat="1" applyFont="1" applyBorder="1" applyAlignment="1">
      <alignment wrapText="1"/>
    </xf>
    <xf numFmtId="0" fontId="19" fillId="0" borderId="10" xfId="0" applyFont="1" applyBorder="1"/>
    <xf numFmtId="0" fontId="19" fillId="0" borderId="0" xfId="0" applyFont="1" applyBorder="1"/>
    <xf numFmtId="0" fontId="11" fillId="0" borderId="0" xfId="0" applyFont="1" applyBorder="1"/>
    <xf numFmtId="0" fontId="11" fillId="0" borderId="0" xfId="0" applyFont="1" applyBorder="1" applyAlignment="1"/>
    <xf numFmtId="0" fontId="11" fillId="0" borderId="9" xfId="0" applyFont="1" applyBorder="1" applyAlignment="1"/>
    <xf numFmtId="0" fontId="19" fillId="0" borderId="7" xfId="0" applyFont="1" applyBorder="1"/>
    <xf numFmtId="0" fontId="19" fillId="0" borderId="0" xfId="0" applyFont="1" applyBorder="1" applyAlignment="1"/>
    <xf numFmtId="0" fontId="19" fillId="0" borderId="9" xfId="0" applyFont="1" applyBorder="1" applyAlignment="1"/>
    <xf numFmtId="0" fontId="19" fillId="0" borderId="3" xfId="0" applyFont="1" applyBorder="1"/>
    <xf numFmtId="0" fontId="19" fillId="0" borderId="2" xfId="0" applyFont="1" applyBorder="1"/>
    <xf numFmtId="49" fontId="2" fillId="0" borderId="2" xfId="0" applyNumberFormat="1" applyFont="1" applyBorder="1"/>
    <xf numFmtId="0" fontId="19" fillId="0" borderId="2" xfId="0" applyFont="1" applyBorder="1" applyAlignment="1"/>
    <xf numFmtId="49" fontId="2" fillId="0" borderId="8" xfId="0" applyNumberFormat="1" applyFont="1" applyBorder="1" applyAlignment="1"/>
    <xf numFmtId="0" fontId="19" fillId="0" borderId="8" xfId="0" applyFont="1" applyBorder="1" applyAlignment="1"/>
    <xf numFmtId="49" fontId="2" fillId="0" borderId="7" xfId="0" applyNumberFormat="1" applyFont="1" applyBorder="1" applyAlignment="1"/>
    <xf numFmtId="0" fontId="19" fillId="0" borderId="7" xfId="0" applyFont="1" applyBorder="1" applyAlignment="1"/>
    <xf numFmtId="0" fontId="8" fillId="0" borderId="0" xfId="0" applyFont="1" applyBorder="1" applyAlignment="1">
      <alignment horizontal="center"/>
    </xf>
    <xf numFmtId="0" fontId="11" fillId="0" borderId="9" xfId="0" applyFont="1" applyBorder="1"/>
    <xf numFmtId="0" fontId="11" fillId="0" borderId="9" xfId="0" applyFont="1" applyBorder="1" applyAlignment="1">
      <alignment horizontal="left" vertical="top"/>
    </xf>
    <xf numFmtId="0" fontId="11" fillId="0" borderId="9" xfId="0" applyFont="1" applyBorder="1" applyAlignment="1">
      <alignment horizontal="left" vertical="top" wrapText="1"/>
    </xf>
    <xf numFmtId="0" fontId="8" fillId="0" borderId="13" xfId="0" applyFont="1" applyBorder="1" applyAlignment="1"/>
    <xf numFmtId="0" fontId="8" fillId="0" borderId="0" xfId="0" applyFont="1"/>
    <xf numFmtId="0" fontId="8" fillId="0" borderId="0" xfId="0" applyFont="1" applyAlignment="1"/>
    <xf numFmtId="0" fontId="0" fillId="0" borderId="21" xfId="0" applyBorder="1" applyAlignment="1"/>
    <xf numFmtId="49" fontId="10" fillId="0" borderId="5" xfId="0" applyNumberFormat="1" applyFont="1" applyBorder="1"/>
    <xf numFmtId="49" fontId="13" fillId="0" borderId="5" xfId="0" applyNumberFormat="1" applyFont="1" applyBorder="1"/>
    <xf numFmtId="0" fontId="14" fillId="0" borderId="0" xfId="0" applyFont="1" applyBorder="1" applyAlignment="1"/>
    <xf numFmtId="49" fontId="14" fillId="0" borderId="0" xfId="0" applyNumberFormat="1" applyFont="1" applyBorder="1" applyAlignment="1"/>
    <xf numFmtId="49" fontId="13" fillId="0" borderId="5" xfId="0" applyNumberFormat="1" applyFont="1" applyBorder="1" applyAlignment="1">
      <alignment horizontal="center"/>
    </xf>
    <xf numFmtId="0" fontId="12" fillId="0" borderId="0" xfId="0" applyFont="1" applyBorder="1" applyAlignment="1">
      <alignment vertical="center"/>
    </xf>
    <xf numFmtId="0" fontId="39" fillId="0" borderId="0" xfId="0" applyFont="1" applyBorder="1" applyAlignment="1"/>
    <xf numFmtId="49" fontId="10" fillId="0" borderId="0" xfId="0" applyNumberFormat="1" applyFont="1" applyBorder="1"/>
    <xf numFmtId="49" fontId="10" fillId="0" borderId="0" xfId="0" applyNumberFormat="1" applyFont="1" applyBorder="1" applyAlignment="1">
      <alignment horizontal="left"/>
    </xf>
    <xf numFmtId="49" fontId="13" fillId="0" borderId="5" xfId="0" applyNumberFormat="1" applyFont="1" applyBorder="1" applyAlignment="1">
      <alignment horizontal="left"/>
    </xf>
    <xf numFmtId="49" fontId="13" fillId="0" borderId="5" xfId="0" applyNumberFormat="1" applyFont="1" applyBorder="1" applyAlignment="1">
      <alignment vertical="center"/>
    </xf>
    <xf numFmtId="49" fontId="10" fillId="0" borderId="13" xfId="0" applyNumberFormat="1" applyFont="1" applyBorder="1" applyAlignment="1">
      <alignment horizontal="center" vertical="center"/>
    </xf>
    <xf numFmtId="0" fontId="26" fillId="0" borderId="7" xfId="0" applyFont="1" applyBorder="1"/>
    <xf numFmtId="49" fontId="40" fillId="0" borderId="7" xfId="0" applyNumberFormat="1" applyFont="1" applyBorder="1" applyAlignment="1">
      <alignment horizontal="center"/>
    </xf>
    <xf numFmtId="49" fontId="19" fillId="0" borderId="9" xfId="0" applyNumberFormat="1" applyFont="1" applyBorder="1" applyAlignment="1">
      <alignment vertical="top"/>
    </xf>
    <xf numFmtId="49" fontId="19" fillId="0" borderId="9" xfId="0" applyNumberFormat="1" applyFont="1" applyBorder="1" applyAlignment="1"/>
    <xf numFmtId="49" fontId="31" fillId="0" borderId="9" xfId="0" applyNumberFormat="1" applyFont="1" applyBorder="1" applyAlignment="1"/>
    <xf numFmtId="49" fontId="13" fillId="0" borderId="7" xfId="0" applyNumberFormat="1" applyFont="1" applyBorder="1" applyAlignment="1">
      <alignment horizontal="center"/>
    </xf>
    <xf numFmtId="49" fontId="31" fillId="0" borderId="1" xfId="0" applyNumberFormat="1" applyFont="1" applyBorder="1" applyAlignment="1"/>
    <xf numFmtId="49" fontId="19" fillId="0" borderId="1" xfId="0" applyNumberFormat="1" applyFont="1" applyBorder="1" applyAlignment="1"/>
    <xf numFmtId="0" fontId="12" fillId="0" borderId="3" xfId="0" applyFont="1" applyBorder="1"/>
    <xf numFmtId="0" fontId="12" fillId="0" borderId="10" xfId="0" applyFont="1" applyBorder="1"/>
    <xf numFmtId="0" fontId="12" fillId="0" borderId="11" xfId="0" applyFont="1" applyBorder="1"/>
    <xf numFmtId="1" fontId="2" fillId="0" borderId="4" xfId="0" applyNumberFormat="1" applyFont="1" applyBorder="1" applyAlignment="1">
      <alignment horizontal="center" vertical="top"/>
    </xf>
    <xf numFmtId="1" fontId="2" fillId="0" borderId="11" xfId="0" applyNumberFormat="1" applyFont="1" applyBorder="1" applyAlignment="1">
      <alignment horizontal="center" vertical="top"/>
    </xf>
    <xf numFmtId="49" fontId="14" fillId="0" borderId="4" xfId="0" applyNumberFormat="1" applyFont="1" applyBorder="1" applyAlignment="1"/>
    <xf numFmtId="49" fontId="19" fillId="0" borderId="4" xfId="0" applyNumberFormat="1" applyFont="1" applyBorder="1" applyAlignment="1"/>
    <xf numFmtId="0" fontId="15" fillId="0" borderId="1" xfId="0" applyFont="1" applyBorder="1" applyAlignment="1"/>
    <xf numFmtId="0" fontId="15" fillId="0" borderId="9" xfId="0" applyFont="1" applyBorder="1" applyAlignment="1"/>
    <xf numFmtId="49" fontId="2" fillId="0" borderId="0" xfId="0" applyNumberFormat="1" applyFont="1" applyAlignment="1">
      <alignment wrapText="1"/>
    </xf>
    <xf numFmtId="0" fontId="8" fillId="0" borderId="7" xfId="0" applyFont="1" applyBorder="1"/>
    <xf numFmtId="1" fontId="8" fillId="0" borderId="0" xfId="0" applyNumberFormat="1" applyFont="1"/>
    <xf numFmtId="0" fontId="8" fillId="0" borderId="13" xfId="0" applyFont="1" applyBorder="1"/>
    <xf numFmtId="0" fontId="8" fillId="0" borderId="0" xfId="0" applyFont="1" applyBorder="1" applyAlignment="1"/>
    <xf numFmtId="0" fontId="8" fillId="0" borderId="10" xfId="0" applyFont="1" applyBorder="1"/>
    <xf numFmtId="0" fontId="8" fillId="0" borderId="11" xfId="0" applyFont="1" applyBorder="1"/>
    <xf numFmtId="0" fontId="8" fillId="0" borderId="1" xfId="0" applyFont="1" applyBorder="1" applyAlignment="1"/>
    <xf numFmtId="0" fontId="8" fillId="0" borderId="2" xfId="0" applyFont="1" applyBorder="1" applyAlignment="1"/>
    <xf numFmtId="0" fontId="8" fillId="0" borderId="2" xfId="0" applyFont="1" applyBorder="1"/>
    <xf numFmtId="0" fontId="8" fillId="0" borderId="9" xfId="0" applyFont="1" applyBorder="1" applyAlignment="1"/>
    <xf numFmtId="0" fontId="8" fillId="0" borderId="4" xfId="0" applyFont="1" applyBorder="1" applyAlignment="1"/>
    <xf numFmtId="0" fontId="8" fillId="0" borderId="3" xfId="0" applyFont="1" applyBorder="1" applyAlignment="1"/>
    <xf numFmtId="0" fontId="8" fillId="0" borderId="10" xfId="0" applyFont="1" applyBorder="1" applyAlignment="1"/>
    <xf numFmtId="0" fontId="8" fillId="0" borderId="11" xfId="0" applyFont="1" applyBorder="1" applyAlignment="1"/>
    <xf numFmtId="0" fontId="42" fillId="0" borderId="0" xfId="0" applyFont="1"/>
    <xf numFmtId="49" fontId="23" fillId="0" borderId="7" xfId="0" applyNumberFormat="1" applyFont="1" applyBorder="1" applyAlignment="1">
      <alignment horizontal="center" vertical="center"/>
    </xf>
    <xf numFmtId="43" fontId="0" fillId="0" borderId="0" xfId="4" applyFont="1"/>
    <xf numFmtId="49" fontId="11" fillId="0" borderId="4" xfId="0" applyNumberFormat="1" applyFont="1" applyBorder="1" applyAlignment="1">
      <alignment horizontal="center"/>
    </xf>
    <xf numFmtId="49" fontId="11" fillId="0" borderId="11" xfId="0" applyNumberFormat="1" applyFont="1" applyBorder="1" applyAlignment="1">
      <alignment horizontal="center"/>
    </xf>
    <xf numFmtId="43" fontId="28" fillId="0" borderId="22" xfId="0" applyNumberFormat="1" applyFont="1" applyBorder="1" applyAlignment="1">
      <alignment horizontal="center"/>
    </xf>
    <xf numFmtId="0" fontId="32" fillId="0" borderId="23" xfId="0" applyFont="1" applyBorder="1"/>
    <xf numFmtId="0" fontId="32" fillId="0" borderId="22" xfId="0" applyFont="1" applyBorder="1"/>
    <xf numFmtId="0" fontId="32" fillId="0" borderId="8" xfId="0" applyFont="1" applyBorder="1"/>
    <xf numFmtId="0" fontId="9" fillId="0" borderId="5" xfId="0" applyFont="1" applyBorder="1" applyAlignment="1">
      <alignment vertical="top"/>
    </xf>
    <xf numFmtId="2" fontId="0" fillId="0" borderId="0" xfId="0" applyNumberFormat="1"/>
    <xf numFmtId="49" fontId="11" fillId="0" borderId="1" xfId="0" applyNumberFormat="1" applyFont="1" applyBorder="1" applyAlignment="1"/>
    <xf numFmtId="49" fontId="10" fillId="0" borderId="9" xfId="0" applyNumberFormat="1" applyFont="1" applyBorder="1" applyAlignment="1"/>
    <xf numFmtId="49" fontId="11" fillId="0" borderId="13" xfId="0" applyNumberFormat="1" applyFont="1" applyBorder="1"/>
    <xf numFmtId="0" fontId="12" fillId="0" borderId="12" xfId="0" applyFont="1" applyBorder="1"/>
    <xf numFmtId="49" fontId="11" fillId="0" borderId="0" xfId="0" applyNumberFormat="1" applyFont="1" applyAlignment="1">
      <alignment vertical="top"/>
    </xf>
    <xf numFmtId="49" fontId="28" fillId="0" borderId="4" xfId="0" applyNumberFormat="1" applyFont="1" applyBorder="1" applyAlignment="1">
      <alignment vertical="center"/>
    </xf>
    <xf numFmtId="0" fontId="9" fillId="0" borderId="24" xfId="0" applyFont="1" applyBorder="1" applyAlignment="1"/>
    <xf numFmtId="0" fontId="9" fillId="0" borderId="24" xfId="0" applyFont="1" applyBorder="1"/>
    <xf numFmtId="43" fontId="28" fillId="0" borderId="7" xfId="0" applyNumberFormat="1" applyFont="1" applyBorder="1" applyAlignment="1">
      <alignment horizontal="center"/>
    </xf>
    <xf numFmtId="43" fontId="28" fillId="0" borderId="25" xfId="0" applyNumberFormat="1" applyFont="1" applyBorder="1" applyAlignment="1">
      <alignment horizontal="center"/>
    </xf>
    <xf numFmtId="0" fontId="32" fillId="0" borderId="26" xfId="0" applyFont="1" applyBorder="1"/>
    <xf numFmtId="43" fontId="28" fillId="0" borderId="27" xfId="0" applyNumberFormat="1" applyFont="1" applyBorder="1" applyAlignment="1">
      <alignment horizontal="center"/>
    </xf>
    <xf numFmtId="0" fontId="32" fillId="0" borderId="27" xfId="0" applyFont="1" applyBorder="1"/>
    <xf numFmtId="0" fontId="32" fillId="0" borderId="20" xfId="0" applyFont="1" applyBorder="1"/>
    <xf numFmtId="43" fontId="28" fillId="0" borderId="28" xfId="0" applyNumberFormat="1" applyFont="1" applyBorder="1" applyAlignment="1">
      <alignment horizontal="center"/>
    </xf>
    <xf numFmtId="49" fontId="11" fillId="0" borderId="15" xfId="0" applyNumberFormat="1" applyFont="1" applyBorder="1" applyAlignment="1">
      <alignment horizontal="left"/>
    </xf>
    <xf numFmtId="49" fontId="11" fillId="0" borderId="14" xfId="0" applyNumberFormat="1" applyFont="1" applyBorder="1" applyAlignment="1"/>
    <xf numFmtId="49" fontId="11" fillId="0" borderId="15" xfId="0" applyNumberFormat="1" applyFont="1" applyBorder="1" applyAlignment="1"/>
    <xf numFmtId="49" fontId="11" fillId="0" borderId="12" xfId="0" applyNumberFormat="1" applyFont="1" applyBorder="1" applyAlignment="1"/>
    <xf numFmtId="49" fontId="8" fillId="0" borderId="2" xfId="0" applyNumberFormat="1" applyFont="1" applyBorder="1" applyAlignment="1"/>
    <xf numFmtId="49" fontId="28" fillId="0" borderId="5" xfId="0" applyNumberFormat="1" applyFont="1" applyBorder="1" applyAlignment="1">
      <alignment vertical="center"/>
    </xf>
    <xf numFmtId="49" fontId="11" fillId="0" borderId="2" xfId="0" applyNumberFormat="1" applyFont="1" applyBorder="1" applyAlignment="1"/>
    <xf numFmtId="49" fontId="10" fillId="0" borderId="0" xfId="0" applyNumberFormat="1" applyFont="1" applyBorder="1" applyAlignment="1"/>
    <xf numFmtId="49" fontId="7" fillId="0" borderId="5" xfId="0" applyNumberFormat="1" applyFont="1" applyBorder="1" applyAlignment="1"/>
    <xf numFmtId="49" fontId="7" fillId="0" borderId="15" xfId="0" applyNumberFormat="1" applyFont="1" applyBorder="1" applyAlignment="1"/>
    <xf numFmtId="49" fontId="7" fillId="0" borderId="2" xfId="0" applyNumberFormat="1" applyFont="1" applyBorder="1" applyAlignment="1"/>
    <xf numFmtId="43" fontId="28" fillId="0" borderId="10" xfId="0" applyNumberFormat="1" applyFont="1" applyBorder="1" applyAlignment="1">
      <alignment horizontal="center"/>
    </xf>
    <xf numFmtId="43" fontId="28" fillId="0" borderId="29" xfId="0" applyNumberFormat="1" applyFont="1" applyBorder="1" applyAlignment="1">
      <alignment horizontal="center"/>
    </xf>
    <xf numFmtId="43" fontId="28" fillId="0" borderId="30" xfId="0" applyNumberFormat="1" applyFont="1" applyBorder="1" applyAlignment="1">
      <alignment horizontal="center"/>
    </xf>
    <xf numFmtId="43" fontId="28" fillId="0" borderId="31" xfId="0" applyNumberFormat="1" applyFont="1" applyBorder="1" applyAlignment="1">
      <alignment horizontal="center"/>
    </xf>
    <xf numFmtId="43" fontId="28" fillId="0" borderId="32" xfId="0" applyNumberFormat="1" applyFont="1" applyBorder="1" applyAlignment="1">
      <alignment horizontal="center"/>
    </xf>
    <xf numFmtId="49" fontId="11" fillId="0" borderId="2" xfId="0" applyNumberFormat="1" applyFont="1" applyBorder="1" applyAlignment="1">
      <alignment horizontal="left"/>
    </xf>
    <xf numFmtId="49" fontId="11" fillId="0" borderId="9" xfId="0" applyNumberFormat="1" applyFont="1" applyBorder="1" applyAlignment="1"/>
    <xf numFmtId="0" fontId="11" fillId="0" borderId="0" xfId="0" applyFont="1" applyBorder="1" applyAlignment="1">
      <alignment horizontal="left"/>
    </xf>
    <xf numFmtId="0" fontId="27" fillId="0" borderId="0" xfId="0" applyFont="1"/>
    <xf numFmtId="49" fontId="16" fillId="0" borderId="5" xfId="0" applyNumberFormat="1" applyFont="1" applyBorder="1" applyAlignment="1"/>
    <xf numFmtId="49" fontId="11" fillId="0" borderId="5" xfId="0" applyNumberFormat="1" applyFont="1" applyBorder="1" applyAlignment="1">
      <alignment vertical="top"/>
    </xf>
    <xf numFmtId="0" fontId="28" fillId="0" borderId="17" xfId="0" applyFont="1" applyFill="1" applyBorder="1" applyAlignment="1"/>
    <xf numFmtId="0" fontId="28" fillId="0" borderId="17" xfId="0" applyFont="1" applyFill="1" applyBorder="1"/>
    <xf numFmtId="49" fontId="8" fillId="0" borderId="6" xfId="0" applyNumberFormat="1" applyFont="1" applyBorder="1" applyAlignment="1">
      <alignment horizontal="center"/>
    </xf>
    <xf numFmtId="49" fontId="8" fillId="0" borderId="8" xfId="0" applyNumberFormat="1" applyFont="1" applyBorder="1" applyAlignment="1">
      <alignment horizontal="center"/>
    </xf>
    <xf numFmtId="49" fontId="2" fillId="0" borderId="10" xfId="0" applyNumberFormat="1" applyFont="1" applyBorder="1" applyAlignment="1">
      <alignment horizontal="center"/>
    </xf>
    <xf numFmtId="1" fontId="4" fillId="0" borderId="9" xfId="0" applyNumberFormat="1" applyFont="1" applyBorder="1" applyAlignment="1">
      <alignment horizontal="center"/>
    </xf>
    <xf numFmtId="49" fontId="3" fillId="0" borderId="9" xfId="0" applyNumberFormat="1" applyFont="1" applyBorder="1" applyAlignment="1">
      <alignment horizontal="center"/>
    </xf>
    <xf numFmtId="0" fontId="19" fillId="0" borderId="0" xfId="0" applyFont="1" applyBorder="1" applyAlignment="1">
      <alignment horizontal="center"/>
    </xf>
    <xf numFmtId="49" fontId="11" fillId="0" borderId="0" xfId="0" applyNumberFormat="1" applyFont="1" applyBorder="1" applyAlignment="1">
      <alignment horizontal="left"/>
    </xf>
    <xf numFmtId="49" fontId="11" fillId="0" borderId="9" xfId="0" applyNumberFormat="1" applyFont="1" applyBorder="1" applyAlignment="1">
      <alignment wrapText="1"/>
    </xf>
    <xf numFmtId="49" fontId="11" fillId="0" borderId="0" xfId="0" applyNumberFormat="1" applyFont="1" applyBorder="1" applyAlignment="1">
      <alignment wrapText="1"/>
    </xf>
    <xf numFmtId="49" fontId="11" fillId="0" borderId="0" xfId="0" applyNumberFormat="1" applyFont="1" applyBorder="1" applyAlignment="1">
      <alignment horizontal="right"/>
    </xf>
    <xf numFmtId="49" fontId="11" fillId="0" borderId="0" xfId="0" applyNumberFormat="1" applyFont="1" applyBorder="1" applyAlignment="1">
      <alignment horizontal="center"/>
    </xf>
    <xf numFmtId="1" fontId="41" fillId="0" borderId="6" xfId="0" applyNumberFormat="1" applyFont="1" applyBorder="1" applyAlignment="1">
      <alignment horizontal="center" vertical="center"/>
    </xf>
    <xf numFmtId="1" fontId="41" fillId="0" borderId="7" xfId="0" applyNumberFormat="1" applyFont="1" applyBorder="1" applyAlignment="1">
      <alignment horizontal="center" vertical="center"/>
    </xf>
    <xf numFmtId="0" fontId="28" fillId="0" borderId="0" xfId="0" applyFont="1" applyBorder="1" applyAlignment="1"/>
    <xf numFmtId="49" fontId="48" fillId="0" borderId="0" xfId="0" applyNumberFormat="1" applyFont="1" applyAlignment="1"/>
    <xf numFmtId="49" fontId="7" fillId="0" borderId="8" xfId="0" applyNumberFormat="1" applyFont="1" applyBorder="1" applyAlignment="1">
      <alignment horizontal="center" vertical="top"/>
    </xf>
    <xf numFmtId="49" fontId="7" fillId="0" borderId="7" xfId="0" applyNumberFormat="1" applyFont="1" applyBorder="1" applyAlignment="1">
      <alignment horizontal="center" vertical="top"/>
    </xf>
    <xf numFmtId="0" fontId="9" fillId="0" borderId="7" xfId="0" applyFont="1" applyBorder="1" applyAlignment="1"/>
    <xf numFmtId="49" fontId="19" fillId="0" borderId="0" xfId="0" applyNumberFormat="1" applyFont="1" applyBorder="1" applyAlignment="1"/>
    <xf numFmtId="49" fontId="7" fillId="2" borderId="16" xfId="0" applyNumberFormat="1" applyFont="1" applyFill="1" applyBorder="1" applyAlignment="1"/>
    <xf numFmtId="49" fontId="7" fillId="2" borderId="33" xfId="0" applyNumberFormat="1" applyFont="1" applyFill="1" applyBorder="1" applyAlignment="1"/>
    <xf numFmtId="49" fontId="7" fillId="2" borderId="23" xfId="0" applyNumberFormat="1" applyFont="1" applyFill="1" applyBorder="1" applyAlignment="1">
      <alignment horizontal="center"/>
    </xf>
    <xf numFmtId="49" fontId="7" fillId="2" borderId="34" xfId="0" applyNumberFormat="1" applyFont="1" applyFill="1" applyBorder="1" applyAlignment="1">
      <alignment horizontal="center"/>
    </xf>
    <xf numFmtId="49" fontId="19" fillId="0" borderId="0" xfId="0" applyNumberFormat="1" applyFont="1" applyAlignment="1"/>
    <xf numFmtId="0" fontId="0" fillId="0" borderId="0" xfId="0" applyBorder="1" applyAlignment="1">
      <alignment vertical="center"/>
    </xf>
    <xf numFmtId="49" fontId="50" fillId="0" borderId="6" xfId="0" applyNumberFormat="1" applyFont="1" applyBorder="1" applyAlignment="1">
      <alignment horizontal="center" vertical="center"/>
    </xf>
    <xf numFmtId="0" fontId="0" fillId="0" borderId="0" xfId="0" applyAlignment="1">
      <alignment vertical="center"/>
    </xf>
    <xf numFmtId="49" fontId="51" fillId="0" borderId="7" xfId="0" applyNumberFormat="1" applyFont="1" applyBorder="1" applyAlignment="1">
      <alignment horizontal="center"/>
    </xf>
    <xf numFmtId="0" fontId="34" fillId="0" borderId="5" xfId="0" applyFont="1" applyBorder="1"/>
    <xf numFmtId="49" fontId="50" fillId="0" borderId="7" xfId="0" applyNumberFormat="1" applyFont="1" applyBorder="1" applyAlignment="1">
      <alignment horizontal="center" vertical="center"/>
    </xf>
    <xf numFmtId="49" fontId="19" fillId="0" borderId="5" xfId="0" applyNumberFormat="1" applyFont="1" applyBorder="1" applyAlignment="1"/>
    <xf numFmtId="49" fontId="7" fillId="0" borderId="5" xfId="0" applyNumberFormat="1" applyFont="1" applyBorder="1"/>
    <xf numFmtId="0" fontId="32" fillId="0" borderId="5" xfId="0" applyFont="1" applyBorder="1"/>
    <xf numFmtId="49" fontId="2" fillId="0" borderId="9" xfId="0" applyNumberFormat="1" applyFont="1" applyBorder="1" applyAlignment="1">
      <alignment vertical="center" wrapText="1"/>
    </xf>
    <xf numFmtId="49" fontId="2" fillId="0" borderId="10" xfId="0" applyNumberFormat="1" applyFont="1" applyBorder="1" applyAlignment="1">
      <alignment vertical="center" wrapText="1"/>
    </xf>
    <xf numFmtId="49" fontId="7" fillId="0" borderId="0" xfId="0" applyNumberFormat="1" applyFont="1" applyBorder="1"/>
    <xf numFmtId="0" fontId="12" fillId="0" borderId="1" xfId="0" applyFont="1" applyBorder="1"/>
    <xf numFmtId="0" fontId="34" fillId="0" borderId="35" xfId="0" applyFont="1" applyBorder="1"/>
    <xf numFmtId="0" fontId="23" fillId="0" borderId="4" xfId="0" applyFont="1" applyBorder="1"/>
    <xf numFmtId="0" fontId="12" fillId="0" borderId="11" xfId="0" applyFont="1" applyBorder="1" applyAlignment="1">
      <alignment horizontal="center"/>
    </xf>
    <xf numFmtId="0" fontId="32" fillId="0" borderId="0" xfId="0" applyFont="1" applyBorder="1"/>
    <xf numFmtId="0" fontId="12" fillId="0" borderId="5" xfId="0" applyFont="1" applyBorder="1" applyAlignment="1"/>
    <xf numFmtId="49" fontId="37" fillId="0" borderId="5" xfId="0" applyNumberFormat="1" applyFont="1" applyBorder="1" applyAlignment="1"/>
    <xf numFmtId="49" fontId="16" fillId="0" borderId="5" xfId="0" applyNumberFormat="1" applyFont="1" applyBorder="1"/>
    <xf numFmtId="49" fontId="37" fillId="0" borderId="5" xfId="0" applyNumberFormat="1" applyFont="1" applyBorder="1"/>
    <xf numFmtId="49" fontId="37" fillId="0" borderId="0" xfId="0" applyNumberFormat="1" applyFont="1" applyBorder="1" applyAlignment="1"/>
    <xf numFmtId="0" fontId="12" fillId="0" borderId="10" xfId="0" applyFont="1" applyBorder="1" applyAlignment="1"/>
    <xf numFmtId="49" fontId="16" fillId="0" borderId="0" xfId="0" applyNumberFormat="1" applyFont="1" applyBorder="1" applyAlignment="1"/>
    <xf numFmtId="0" fontId="11" fillId="0" borderId="0" xfId="0" applyFont="1" applyBorder="1" applyAlignment="1">
      <alignment horizontal="center"/>
    </xf>
    <xf numFmtId="0" fontId="23" fillId="0" borderId="5" xfId="0" applyFont="1" applyBorder="1"/>
    <xf numFmtId="0" fontId="23" fillId="0" borderId="0" xfId="0" applyFont="1" applyBorder="1"/>
    <xf numFmtId="1" fontId="10" fillId="0" borderId="0" xfId="0" applyNumberFormat="1" applyFont="1" applyBorder="1"/>
    <xf numFmtId="49" fontId="34" fillId="0" borderId="9" xfId="0" applyNumberFormat="1" applyFont="1" applyBorder="1" applyAlignment="1"/>
    <xf numFmtId="49" fontId="23" fillId="0" borderId="9" xfId="0" applyNumberFormat="1" applyFont="1" applyBorder="1" applyAlignment="1"/>
    <xf numFmtId="49" fontId="32" fillId="0" borderId="4" xfId="0" applyNumberFormat="1" applyFont="1" applyBorder="1" applyAlignment="1"/>
    <xf numFmtId="0" fontId="8" fillId="0" borderId="5" xfId="0" applyFont="1" applyBorder="1" applyAlignment="1"/>
    <xf numFmtId="0" fontId="8" fillId="0" borderId="5" xfId="0" applyFont="1" applyBorder="1"/>
    <xf numFmtId="49" fontId="11" fillId="0" borderId="0" xfId="0" applyNumberFormat="1" applyFont="1" applyBorder="1" applyAlignment="1">
      <alignment horizontal="center" wrapText="1"/>
    </xf>
    <xf numFmtId="49" fontId="19" fillId="0" borderId="5" xfId="0" applyNumberFormat="1" applyFont="1" applyBorder="1" applyAlignment="1">
      <alignment horizontal="center"/>
    </xf>
    <xf numFmtId="49" fontId="19" fillId="0" borderId="11" xfId="0" applyNumberFormat="1" applyFont="1" applyBorder="1" applyAlignment="1">
      <alignment horizontal="center"/>
    </xf>
    <xf numFmtId="0" fontId="34" fillId="0" borderId="0" xfId="0" applyFont="1" applyBorder="1"/>
    <xf numFmtId="0" fontId="12" fillId="0" borderId="0" xfId="0" applyFont="1" applyAlignment="1"/>
    <xf numFmtId="0" fontId="8" fillId="0" borderId="11" xfId="0" applyFont="1" applyBorder="1" applyAlignment="1">
      <alignment horizontal="center"/>
    </xf>
    <xf numFmtId="49" fontId="31" fillId="0" borderId="0" xfId="0" applyNumberFormat="1" applyFont="1" applyBorder="1" applyAlignment="1"/>
    <xf numFmtId="49" fontId="31" fillId="0" borderId="7" xfId="0" applyNumberFormat="1" applyFont="1" applyBorder="1" applyAlignment="1">
      <alignment horizontal="center"/>
    </xf>
    <xf numFmtId="49" fontId="10" fillId="0" borderId="7" xfId="0" applyNumberFormat="1" applyFont="1" applyBorder="1" applyAlignment="1">
      <alignment horizontal="center"/>
    </xf>
    <xf numFmtId="0" fontId="28" fillId="0" borderId="27" xfId="0" applyFont="1" applyBorder="1" applyAlignment="1">
      <alignment horizontal="center"/>
    </xf>
    <xf numFmtId="0" fontId="28" fillId="0" borderId="25" xfId="0" applyFont="1" applyBorder="1" applyAlignment="1">
      <alignment horizontal="center"/>
    </xf>
    <xf numFmtId="0" fontId="28" fillId="0" borderId="28" xfId="0" applyFont="1" applyBorder="1" applyAlignment="1">
      <alignment horizontal="center"/>
    </xf>
    <xf numFmtId="0" fontId="0" fillId="0" borderId="36" xfId="0" applyBorder="1"/>
    <xf numFmtId="49" fontId="11" fillId="0" borderId="4" xfId="0" applyNumberFormat="1" applyFont="1" applyBorder="1" applyAlignment="1">
      <alignment vertical="top"/>
    </xf>
    <xf numFmtId="0" fontId="12" fillId="0" borderId="3" xfId="0" applyFont="1" applyBorder="1" applyAlignment="1"/>
    <xf numFmtId="49" fontId="11" fillId="0" borderId="10" xfId="0" applyNumberFormat="1" applyFont="1" applyBorder="1" applyAlignment="1"/>
    <xf numFmtId="0" fontId="12" fillId="0" borderId="11" xfId="0" applyFont="1" applyBorder="1" applyAlignment="1"/>
    <xf numFmtId="0" fontId="12" fillId="0" borderId="6" xfId="0" applyFont="1" applyBorder="1"/>
    <xf numFmtId="49" fontId="11" fillId="0" borderId="8" xfId="0" applyNumberFormat="1" applyFont="1" applyBorder="1"/>
    <xf numFmtId="0" fontId="0" fillId="0" borderId="13" xfId="0" applyFont="1" applyBorder="1"/>
    <xf numFmtId="49" fontId="10" fillId="0" borderId="1" xfId="0" applyNumberFormat="1" applyFont="1" applyBorder="1"/>
    <xf numFmtId="0" fontId="12" fillId="0" borderId="9" xfId="0" applyFont="1" applyBorder="1"/>
    <xf numFmtId="49" fontId="10" fillId="0" borderId="9" xfId="0" applyNumberFormat="1" applyFont="1" applyBorder="1"/>
    <xf numFmtId="0" fontId="12" fillId="0" borderId="4" xfId="0" applyFont="1" applyBorder="1"/>
    <xf numFmtId="0" fontId="12" fillId="0" borderId="7" xfId="0" applyFont="1" applyBorder="1"/>
    <xf numFmtId="49" fontId="11" fillId="0" borderId="14" xfId="0" applyNumberFormat="1" applyFont="1" applyBorder="1" applyAlignment="1"/>
    <xf numFmtId="0" fontId="12" fillId="0" borderId="12" xfId="0" applyFont="1" applyBorder="1" applyAlignment="1"/>
    <xf numFmtId="49" fontId="11" fillId="0" borderId="14" xfId="0" applyNumberFormat="1" applyFont="1" applyBorder="1"/>
    <xf numFmtId="0" fontId="12" fillId="0" borderId="15" xfId="0" applyFont="1" applyBorder="1"/>
    <xf numFmtId="49" fontId="11" fillId="0" borderId="13" xfId="0" applyNumberFormat="1" applyFont="1" applyBorder="1"/>
    <xf numFmtId="0" fontId="12" fillId="0" borderId="0" xfId="0" applyFont="1"/>
    <xf numFmtId="49" fontId="11" fillId="0" borderId="1" xfId="0" applyNumberFormat="1" applyFont="1" applyBorder="1" applyAlignment="1"/>
    <xf numFmtId="0" fontId="9" fillId="0" borderId="11" xfId="0" applyFont="1" applyBorder="1" applyAlignment="1"/>
    <xf numFmtId="49" fontId="10" fillId="0" borderId="9" xfId="0" applyNumberFormat="1" applyFont="1" applyBorder="1" applyAlignment="1">
      <alignment vertical="top"/>
    </xf>
    <xf numFmtId="0" fontId="12" fillId="0" borderId="0" xfId="0" applyFont="1" applyBorder="1" applyAlignment="1">
      <alignment vertical="top"/>
    </xf>
    <xf numFmtId="0" fontId="0" fillId="0" borderId="0" xfId="0" applyBorder="1" applyAlignment="1">
      <alignment vertical="top"/>
    </xf>
    <xf numFmtId="0" fontId="0" fillId="0" borderId="10" xfId="0" applyBorder="1" applyAlignment="1">
      <alignment vertical="top"/>
    </xf>
    <xf numFmtId="0" fontId="43" fillId="0" borderId="0" xfId="0" applyFont="1" applyAlignment="1">
      <alignment horizontal="left"/>
    </xf>
    <xf numFmtId="49" fontId="8" fillId="0" borderId="0" xfId="0" applyNumberFormat="1" applyFont="1" applyAlignment="1">
      <alignment horizontal="right"/>
    </xf>
    <xf numFmtId="0" fontId="19" fillId="0" borderId="0" xfId="0" applyFont="1" applyBorder="1" applyAlignment="1">
      <alignment horizontal="left"/>
    </xf>
    <xf numFmtId="0" fontId="11" fillId="0" borderId="12" xfId="0" applyFont="1" applyBorder="1" applyAlignment="1">
      <alignment horizontal="center"/>
    </xf>
    <xf numFmtId="0" fontId="11" fillId="0" borderId="13" xfId="0" applyFont="1" applyBorder="1" applyAlignment="1">
      <alignment horizontal="center"/>
    </xf>
    <xf numFmtId="49" fontId="2" fillId="0" borderId="11" xfId="0" applyNumberFormat="1" applyFont="1" applyBorder="1" applyAlignment="1"/>
    <xf numFmtId="49" fontId="8" fillId="0" borderId="0" xfId="0" applyNumberFormat="1" applyFont="1" applyAlignment="1">
      <alignment horizontal="left"/>
    </xf>
    <xf numFmtId="49" fontId="23" fillId="0" borderId="0" xfId="0" applyNumberFormat="1" applyFont="1" applyBorder="1" applyAlignment="1">
      <alignment horizontal="left" vertical="center"/>
    </xf>
    <xf numFmtId="0" fontId="52" fillId="0" borderId="7" xfId="0" applyFont="1" applyBorder="1" applyAlignment="1">
      <alignment vertical="center"/>
    </xf>
    <xf numFmtId="49" fontId="11" fillId="0" borderId="7" xfId="0" applyNumberFormat="1" applyFont="1" applyBorder="1" applyAlignment="1"/>
    <xf numFmtId="49" fontId="8" fillId="0" borderId="7" xfId="0" applyNumberFormat="1" applyFont="1" applyBorder="1" applyAlignment="1">
      <alignment horizontal="left"/>
    </xf>
    <xf numFmtId="49" fontId="3" fillId="0" borderId="7" xfId="0" applyNumberFormat="1" applyFont="1" applyBorder="1" applyAlignment="1"/>
    <xf numFmtId="49" fontId="3" fillId="0" borderId="37" xfId="0" applyNumberFormat="1" applyFont="1" applyBorder="1" applyAlignment="1">
      <alignment horizontal="center"/>
    </xf>
    <xf numFmtId="49" fontId="3" fillId="0" borderId="38" xfId="0" applyNumberFormat="1" applyFont="1" applyBorder="1" applyAlignment="1">
      <alignment horizontal="center"/>
    </xf>
    <xf numFmtId="0" fontId="0" fillId="0" borderId="39" xfId="0" applyBorder="1" applyAlignment="1"/>
    <xf numFmtId="0" fontId="0" fillId="0" borderId="39" xfId="0" applyBorder="1"/>
    <xf numFmtId="0" fontId="0" fillId="0" borderId="40" xfId="0" applyBorder="1" applyAlignment="1"/>
    <xf numFmtId="49" fontId="11" fillId="0" borderId="0" xfId="0" applyNumberFormat="1" applyFont="1" applyAlignment="1"/>
    <xf numFmtId="49" fontId="25" fillId="0" borderId="1" xfId="0" applyNumberFormat="1" applyFont="1" applyBorder="1" applyAlignment="1">
      <alignment vertical="center"/>
    </xf>
    <xf numFmtId="49" fontId="25" fillId="0" borderId="2" xfId="0" applyNumberFormat="1" applyFont="1" applyBorder="1" applyAlignment="1">
      <alignment vertical="center"/>
    </xf>
    <xf numFmtId="49" fontId="25" fillId="0" borderId="3" xfId="0" applyNumberFormat="1" applyFont="1" applyBorder="1" applyAlignment="1">
      <alignment vertical="center"/>
    </xf>
    <xf numFmtId="0" fontId="27" fillId="0" borderId="0" xfId="0" applyFont="1" applyBorder="1" applyAlignment="1"/>
    <xf numFmtId="49" fontId="51" fillId="0" borderId="10" xfId="0" applyNumberFormat="1" applyFont="1" applyBorder="1" applyAlignment="1">
      <alignment horizontal="center"/>
    </xf>
    <xf numFmtId="1" fontId="8" fillId="0" borderId="0" xfId="0" applyNumberFormat="1" applyFont="1" applyBorder="1"/>
    <xf numFmtId="49" fontId="19" fillId="0" borderId="0" xfId="0" applyNumberFormat="1" applyFont="1" applyBorder="1" applyAlignment="1">
      <alignment vertical="center"/>
    </xf>
    <xf numFmtId="0" fontId="8" fillId="0" borderId="0" xfId="0" applyFont="1" applyBorder="1"/>
    <xf numFmtId="49" fontId="11" fillId="0" borderId="9" xfId="0" applyNumberFormat="1" applyFont="1" applyBorder="1" applyAlignment="1">
      <alignment vertical="center" wrapText="1"/>
    </xf>
    <xf numFmtId="49" fontId="19" fillId="0" borderId="0" xfId="0" applyNumberFormat="1" applyFont="1" applyBorder="1" applyAlignment="1">
      <alignment vertical="center" wrapText="1"/>
    </xf>
    <xf numFmtId="49" fontId="11" fillId="0" borderId="0" xfId="0" applyNumberFormat="1" applyFont="1" applyBorder="1" applyAlignment="1">
      <alignment vertical="center" wrapText="1"/>
    </xf>
    <xf numFmtId="49" fontId="2" fillId="0" borderId="0" xfId="0" applyNumberFormat="1" applyFont="1" applyBorder="1" applyAlignment="1">
      <alignment vertical="center" wrapText="1"/>
    </xf>
    <xf numFmtId="49" fontId="19" fillId="0" borderId="0" xfId="0" applyNumberFormat="1" applyFont="1" applyBorder="1"/>
    <xf numFmtId="0" fontId="8" fillId="0" borderId="0" xfId="0" applyFont="1" applyBorder="1" applyAlignment="1">
      <alignment horizontal="left"/>
    </xf>
    <xf numFmtId="49" fontId="25" fillId="0" borderId="5" xfId="0" applyNumberFormat="1" applyFont="1" applyBorder="1" applyAlignment="1"/>
    <xf numFmtId="49" fontId="25" fillId="0" borderId="11" xfId="0" applyNumberFormat="1" applyFont="1" applyBorder="1" applyAlignment="1"/>
    <xf numFmtId="49" fontId="25" fillId="0" borderId="0" xfId="0" applyNumberFormat="1" applyFont="1" applyBorder="1" applyAlignment="1"/>
    <xf numFmtId="49" fontId="25" fillId="0" borderId="6" xfId="0" applyNumberFormat="1" applyFont="1" applyBorder="1" applyAlignment="1"/>
    <xf numFmtId="49" fontId="25" fillId="0" borderId="10" xfId="0" applyNumberFormat="1" applyFont="1" applyBorder="1" applyAlignment="1"/>
    <xf numFmtId="0" fontId="19" fillId="0" borderId="24" xfId="0" applyFont="1" applyBorder="1" applyAlignment="1"/>
    <xf numFmtId="0" fontId="11" fillId="0" borderId="7" xfId="0" applyFont="1" applyBorder="1"/>
    <xf numFmtId="49" fontId="19" fillId="0" borderId="24" xfId="0" applyNumberFormat="1" applyFont="1" applyBorder="1" applyAlignment="1"/>
    <xf numFmtId="49" fontId="19" fillId="0" borderId="41" xfId="0" applyNumberFormat="1" applyFont="1" applyBorder="1" applyAlignment="1"/>
    <xf numFmtId="49" fontId="11" fillId="0" borderId="7" xfId="0" applyNumberFormat="1" applyFont="1" applyBorder="1" applyAlignment="1"/>
    <xf numFmtId="0" fontId="11" fillId="0" borderId="8" xfId="0" applyFont="1" applyBorder="1"/>
    <xf numFmtId="0" fontId="11" fillId="0" borderId="0" xfId="0" applyFont="1" applyBorder="1" applyAlignment="1">
      <alignment horizontal="right"/>
    </xf>
    <xf numFmtId="49" fontId="34" fillId="0" borderId="0" xfId="0" applyNumberFormat="1" applyFont="1" applyBorder="1" applyAlignment="1"/>
    <xf numFmtId="49" fontId="32" fillId="0" borderId="0" xfId="0" applyNumberFormat="1" applyFont="1" applyBorder="1" applyAlignment="1"/>
    <xf numFmtId="49" fontId="19" fillId="0" borderId="0" xfId="0" applyNumberFormat="1" applyFont="1" applyBorder="1" applyAlignment="1">
      <alignment horizontal="center" wrapText="1"/>
    </xf>
    <xf numFmtId="0" fontId="25" fillId="0" borderId="0" xfId="0" applyFont="1" applyBorder="1" applyAlignment="1"/>
    <xf numFmtId="49" fontId="23" fillId="0" borderId="0" xfId="0" applyNumberFormat="1" applyFont="1" applyBorder="1" applyAlignment="1"/>
    <xf numFmtId="49" fontId="25" fillId="0" borderId="24" xfId="0" applyNumberFormat="1" applyFont="1" applyBorder="1" applyAlignment="1"/>
    <xf numFmtId="49" fontId="11" fillId="0" borderId="2" xfId="0" applyNumberFormat="1" applyFont="1" applyBorder="1" applyAlignment="1">
      <alignment wrapText="1"/>
    </xf>
    <xf numFmtId="49" fontId="11" fillId="0" borderId="1" xfId="0" applyNumberFormat="1" applyFont="1" applyBorder="1" applyAlignment="1">
      <alignment wrapText="1"/>
    </xf>
    <xf numFmtId="0" fontId="11" fillId="0" borderId="2" xfId="0" applyFont="1" applyBorder="1" applyAlignment="1"/>
    <xf numFmtId="0" fontId="11" fillId="0" borderId="2" xfId="0" applyFont="1" applyBorder="1"/>
    <xf numFmtId="1" fontId="11" fillId="0" borderId="0" xfId="0" applyNumberFormat="1" applyFont="1" applyBorder="1"/>
    <xf numFmtId="0" fontId="11" fillId="0" borderId="5" xfId="0" applyFont="1" applyBorder="1" applyAlignment="1"/>
    <xf numFmtId="0" fontId="11" fillId="0" borderId="5" xfId="0" applyFont="1" applyBorder="1"/>
    <xf numFmtId="0" fontId="11" fillId="0" borderId="5" xfId="0" applyFont="1" applyBorder="1" applyAlignment="1">
      <alignment horizontal="left"/>
    </xf>
    <xf numFmtId="49" fontId="10" fillId="0" borderId="14" xfId="0" applyNumberFormat="1" applyFont="1" applyBorder="1" applyAlignment="1">
      <alignment horizontal="center" vertical="center"/>
    </xf>
    <xf numFmtId="49" fontId="10" fillId="0" borderId="1"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54" fillId="0" borderId="0" xfId="0" applyNumberFormat="1" applyFont="1" applyBorder="1" applyAlignment="1"/>
    <xf numFmtId="49" fontId="55" fillId="0" borderId="0" xfId="0" applyNumberFormat="1" applyFont="1" applyBorder="1" applyAlignment="1">
      <alignment horizontal="center" vertical="top"/>
    </xf>
    <xf numFmtId="0" fontId="56" fillId="0" borderId="0" xfId="0" applyFont="1" applyBorder="1" applyAlignment="1"/>
    <xf numFmtId="1" fontId="24" fillId="0" borderId="9" xfId="0" applyNumberFormat="1" applyFont="1" applyBorder="1" applyAlignment="1">
      <alignment horizontal="center" vertical="top"/>
    </xf>
    <xf numFmtId="0" fontId="56" fillId="0" borderId="0" xfId="0" applyFont="1" applyBorder="1" applyAlignment="1">
      <alignment horizontal="center"/>
    </xf>
    <xf numFmtId="49" fontId="10" fillId="0" borderId="0" xfId="0" applyNumberFormat="1" applyFont="1" applyBorder="1" applyAlignment="1">
      <alignment horizontal="center" vertical="center"/>
    </xf>
    <xf numFmtId="1" fontId="24" fillId="0" borderId="7" xfId="0" applyNumberFormat="1" applyFont="1" applyBorder="1" applyAlignment="1">
      <alignment horizontal="center" vertical="top"/>
    </xf>
    <xf numFmtId="49" fontId="55" fillId="0" borderId="0" xfId="0" applyNumberFormat="1" applyFont="1" applyBorder="1" applyAlignment="1"/>
    <xf numFmtId="49" fontId="13" fillId="0" borderId="0" xfId="0" applyNumberFormat="1" applyFont="1" applyBorder="1" applyAlignment="1">
      <alignment horizontal="left"/>
    </xf>
    <xf numFmtId="49" fontId="10" fillId="0" borderId="0" xfId="0" applyNumberFormat="1" applyFont="1" applyBorder="1" applyAlignment="1">
      <alignment horizontal="center"/>
    </xf>
    <xf numFmtId="49" fontId="13" fillId="0" borderId="0" xfId="0" applyNumberFormat="1" applyFont="1" applyBorder="1"/>
    <xf numFmtId="0" fontId="39" fillId="0" borderId="0" xfId="0" applyFont="1" applyBorder="1" applyAlignment="1">
      <alignment horizontal="center"/>
    </xf>
    <xf numFmtId="49" fontId="19" fillId="0" borderId="10" xfId="0" applyNumberFormat="1" applyFont="1" applyBorder="1" applyAlignment="1"/>
    <xf numFmtId="49" fontId="11" fillId="0" borderId="10" xfId="0" applyNumberFormat="1" applyFont="1" applyBorder="1" applyAlignment="1">
      <alignment horizontal="left"/>
    </xf>
    <xf numFmtId="49" fontId="19" fillId="0" borderId="3" xfId="0" applyNumberFormat="1" applyFont="1" applyBorder="1" applyAlignment="1"/>
    <xf numFmtId="49" fontId="3" fillId="0" borderId="11" xfId="0" applyNumberFormat="1" applyFont="1" applyBorder="1" applyAlignment="1"/>
    <xf numFmtId="49" fontId="14" fillId="0" borderId="0" xfId="0" applyNumberFormat="1" applyFont="1" applyBorder="1" applyAlignment="1">
      <alignment horizontal="left"/>
    </xf>
    <xf numFmtId="49" fontId="14" fillId="0" borderId="10" xfId="0" applyNumberFormat="1" applyFont="1" applyBorder="1" applyAlignment="1">
      <alignment horizontal="left"/>
    </xf>
    <xf numFmtId="0" fontId="15" fillId="0" borderId="0" xfId="0" applyFont="1" applyBorder="1" applyAlignment="1">
      <alignment horizontal="center"/>
    </xf>
    <xf numFmtId="49" fontId="14" fillId="0" borderId="5" xfId="0" applyNumberFormat="1" applyFont="1" applyBorder="1" applyAlignment="1">
      <alignment horizontal="left"/>
    </xf>
    <xf numFmtId="49" fontId="14" fillId="0" borderId="11" xfId="0" applyNumberFormat="1" applyFont="1" applyBorder="1" applyAlignment="1">
      <alignment horizontal="left"/>
    </xf>
    <xf numFmtId="49" fontId="14" fillId="0" borderId="4" xfId="0" applyNumberFormat="1" applyFont="1" applyBorder="1" applyAlignment="1">
      <alignment horizontal="left"/>
    </xf>
    <xf numFmtId="49" fontId="14" fillId="0" borderId="5" xfId="0" applyNumberFormat="1" applyFont="1" applyBorder="1" applyAlignment="1">
      <alignment horizontal="center"/>
    </xf>
    <xf numFmtId="0" fontId="15" fillId="0" borderId="5" xfId="0" applyFont="1" applyBorder="1" applyAlignment="1">
      <alignment horizontal="center"/>
    </xf>
    <xf numFmtId="49" fontId="10" fillId="0" borderId="2" xfId="0" quotePrefix="1" applyNumberFormat="1" applyFont="1" applyBorder="1" applyAlignment="1">
      <alignment horizontal="right"/>
    </xf>
    <xf numFmtId="49" fontId="10" fillId="0" borderId="0" xfId="0" quotePrefix="1" applyNumberFormat="1" applyFont="1" applyBorder="1" applyAlignment="1">
      <alignment horizontal="left"/>
    </xf>
    <xf numFmtId="49" fontId="3" fillId="0" borderId="0" xfId="0" quotePrefix="1" applyNumberFormat="1" applyFont="1" applyBorder="1" applyAlignment="1">
      <alignment horizontal="right"/>
    </xf>
    <xf numFmtId="49" fontId="10" fillId="0" borderId="41" xfId="0" applyNumberFormat="1" applyFont="1" applyBorder="1" applyAlignment="1"/>
    <xf numFmtId="49" fontId="10" fillId="0" borderId="41" xfId="0" quotePrefix="1" applyNumberFormat="1" applyFont="1" applyBorder="1" applyAlignment="1">
      <alignment horizontal="right"/>
    </xf>
    <xf numFmtId="49" fontId="10" fillId="0" borderId="41" xfId="0" applyNumberFormat="1" applyFont="1" applyBorder="1" applyAlignment="1">
      <alignment horizontal="left"/>
    </xf>
    <xf numFmtId="49" fontId="10" fillId="0" borderId="41" xfId="0" quotePrefix="1" applyNumberFormat="1" applyFont="1" applyBorder="1" applyAlignment="1">
      <alignment horizontal="left"/>
    </xf>
    <xf numFmtId="49" fontId="10" fillId="0" borderId="0" xfId="0" quotePrefix="1" applyNumberFormat="1" applyFont="1" applyBorder="1" applyAlignment="1">
      <alignment horizontal="right"/>
    </xf>
    <xf numFmtId="1" fontId="38" fillId="0" borderId="9" xfId="0" applyNumberFormat="1" applyFont="1" applyBorder="1" applyAlignment="1">
      <alignment horizontal="center" vertical="center"/>
    </xf>
    <xf numFmtId="49" fontId="13" fillId="0" borderId="9" xfId="0" applyNumberFormat="1" applyFont="1" applyBorder="1" applyAlignment="1">
      <alignment horizontal="center"/>
    </xf>
    <xf numFmtId="49" fontId="13" fillId="0" borderId="4" xfId="0" applyNumberFormat="1" applyFont="1" applyBorder="1" applyAlignment="1">
      <alignment horizontal="center"/>
    </xf>
    <xf numFmtId="0" fontId="0" fillId="0" borderId="42" xfId="0" applyBorder="1" applyAlignment="1"/>
    <xf numFmtId="49" fontId="10" fillId="0" borderId="43" xfId="0" applyNumberFormat="1" applyFont="1" applyBorder="1" applyAlignment="1"/>
    <xf numFmtId="49" fontId="10" fillId="0" borderId="43" xfId="0" quotePrefix="1" applyNumberFormat="1" applyFont="1" applyBorder="1" applyAlignment="1">
      <alignment horizontal="right"/>
    </xf>
    <xf numFmtId="49" fontId="10" fillId="0" borderId="43" xfId="0" applyNumberFormat="1" applyFont="1" applyBorder="1" applyAlignment="1">
      <alignment horizontal="left"/>
    </xf>
    <xf numFmtId="49" fontId="10" fillId="0" borderId="43" xfId="0" quotePrefix="1" applyNumberFormat="1" applyFont="1" applyBorder="1" applyAlignment="1">
      <alignment horizontal="left"/>
    </xf>
    <xf numFmtId="49" fontId="3" fillId="0" borderId="0" xfId="0" quotePrefix="1" applyNumberFormat="1" applyFont="1" applyAlignment="1">
      <alignment horizontal="right"/>
    </xf>
    <xf numFmtId="0" fontId="0" fillId="0" borderId="14" xfId="0" applyBorder="1"/>
    <xf numFmtId="49" fontId="8" fillId="0" borderId="0" xfId="0" applyNumberFormat="1" applyFont="1" applyBorder="1" applyAlignment="1">
      <alignment horizontal="center"/>
    </xf>
    <xf numFmtId="49" fontId="36" fillId="0" borderId="10" xfId="0" applyNumberFormat="1" applyFont="1" applyBorder="1" applyAlignment="1">
      <alignment horizontal="center"/>
    </xf>
    <xf numFmtId="49" fontId="36" fillId="0" borderId="0" xfId="0" applyNumberFormat="1" applyFont="1" applyBorder="1" applyAlignment="1">
      <alignment horizontal="center"/>
    </xf>
    <xf numFmtId="0" fontId="56" fillId="0" borderId="0" xfId="0" applyFont="1" applyBorder="1"/>
    <xf numFmtId="0" fontId="0" fillId="0" borderId="9" xfId="0" applyBorder="1" applyAlignment="1">
      <alignment vertical="center"/>
    </xf>
    <xf numFmtId="49" fontId="54" fillId="0" borderId="0" xfId="0" applyNumberFormat="1" applyFont="1" applyBorder="1" applyAlignment="1">
      <alignment vertical="center"/>
    </xf>
    <xf numFmtId="49" fontId="59" fillId="0" borderId="0" xfId="0" applyNumberFormat="1" applyFont="1" applyBorder="1" applyAlignment="1">
      <alignment horizontal="center" vertical="center"/>
    </xf>
    <xf numFmtId="49" fontId="37" fillId="0" borderId="10" xfId="0" applyNumberFormat="1" applyFont="1" applyBorder="1" applyAlignment="1">
      <alignment horizontal="center" vertical="center"/>
    </xf>
    <xf numFmtId="49" fontId="37" fillId="0" borderId="0" xfId="0" applyNumberFormat="1" applyFont="1" applyBorder="1" applyAlignment="1">
      <alignment horizontal="center" vertical="center"/>
    </xf>
    <xf numFmtId="0" fontId="0" fillId="0" borderId="0" xfId="0" applyFont="1" applyBorder="1" applyAlignment="1">
      <alignment vertical="center"/>
    </xf>
    <xf numFmtId="49" fontId="55" fillId="0" borderId="0" xfId="0" applyNumberFormat="1" applyFont="1" applyBorder="1" applyAlignment="1">
      <alignment horizontal="center"/>
    </xf>
    <xf numFmtId="1" fontId="4" fillId="0" borderId="7" xfId="0" applyNumberFormat="1" applyFont="1" applyBorder="1" applyAlignment="1">
      <alignment horizontal="center"/>
    </xf>
    <xf numFmtId="1" fontId="55" fillId="0" borderId="0" xfId="0" applyNumberFormat="1" applyFont="1" applyBorder="1" applyAlignment="1">
      <alignment horizontal="center" vertical="top"/>
    </xf>
    <xf numFmtId="49" fontId="13" fillId="0" borderId="0" xfId="0" applyNumberFormat="1" applyFont="1" applyBorder="1" applyAlignment="1">
      <alignment horizontal="center"/>
    </xf>
    <xf numFmtId="49" fontId="55" fillId="0" borderId="0" xfId="0" applyNumberFormat="1" applyFont="1" applyBorder="1" applyAlignment="1">
      <alignment horizontal="center" wrapText="1"/>
    </xf>
    <xf numFmtId="49" fontId="14" fillId="0" borderId="10" xfId="0" applyNumberFormat="1" applyFont="1" applyBorder="1" applyAlignment="1"/>
    <xf numFmtId="0" fontId="15" fillId="0" borderId="0" xfId="0" applyFont="1" applyBorder="1" applyAlignment="1"/>
    <xf numFmtId="0" fontId="15" fillId="0" borderId="10" xfId="0" applyFont="1" applyBorder="1" applyAlignment="1"/>
    <xf numFmtId="0" fontId="0" fillId="0" borderId="6" xfId="0" applyBorder="1" applyAlignment="1"/>
    <xf numFmtId="49" fontId="14" fillId="0" borderId="9" xfId="0" applyNumberFormat="1" applyFont="1" applyBorder="1" applyAlignment="1"/>
    <xf numFmtId="0" fontId="15" fillId="0" borderId="7" xfId="0" applyFont="1" applyBorder="1" applyAlignment="1"/>
    <xf numFmtId="49" fontId="14" fillId="0" borderId="9" xfId="0" applyNumberFormat="1" applyFont="1" applyBorder="1" applyAlignment="1">
      <alignment horizontal="left"/>
    </xf>
    <xf numFmtId="0" fontId="15" fillId="0" borderId="4" xfId="0" applyFont="1" applyBorder="1"/>
    <xf numFmtId="0" fontId="15" fillId="0" borderId="11" xfId="0" applyFont="1" applyBorder="1" applyAlignment="1">
      <alignment horizontal="left"/>
    </xf>
    <xf numFmtId="0" fontId="15" fillId="0" borderId="4" xfId="0" applyFont="1" applyBorder="1" applyAlignment="1"/>
    <xf numFmtId="0" fontId="15" fillId="0" borderId="8" xfId="0" applyFont="1" applyBorder="1" applyAlignment="1"/>
    <xf numFmtId="0" fontId="15" fillId="0" borderId="5" xfId="0" applyFont="1" applyBorder="1" applyAlignment="1"/>
    <xf numFmtId="49" fontId="10" fillId="0" borderId="2" xfId="0" applyNumberFormat="1" applyFont="1" applyBorder="1" applyAlignment="1">
      <alignment horizontal="left"/>
    </xf>
    <xf numFmtId="49" fontId="10" fillId="0" borderId="0" xfId="0" applyNumberFormat="1" applyFont="1" applyBorder="1" applyAlignment="1">
      <alignment horizontal="right"/>
    </xf>
    <xf numFmtId="0" fontId="0" fillId="0" borderId="25" xfId="0" applyBorder="1" applyAlignment="1"/>
    <xf numFmtId="49" fontId="10" fillId="0" borderId="41" xfId="0" applyNumberFormat="1" applyFont="1" applyBorder="1" applyAlignment="1">
      <alignment horizontal="right"/>
    </xf>
    <xf numFmtId="0" fontId="0" fillId="0" borderId="36" xfId="0" applyBorder="1" applyAlignment="1"/>
    <xf numFmtId="49" fontId="10" fillId="0" borderId="43" xfId="0" applyNumberFormat="1" applyFont="1" applyBorder="1" applyAlignment="1">
      <alignment horizontal="right"/>
    </xf>
    <xf numFmtId="0" fontId="60" fillId="0" borderId="0" xfId="0" applyFont="1" applyBorder="1" applyAlignment="1"/>
    <xf numFmtId="49" fontId="19" fillId="0" borderId="15" xfId="0" applyNumberFormat="1" applyFont="1" applyBorder="1" applyAlignment="1"/>
    <xf numFmtId="49" fontId="19" fillId="0" borderId="12" xfId="0" applyNumberFormat="1" applyFont="1" applyBorder="1" applyAlignment="1"/>
    <xf numFmtId="49" fontId="11" fillId="0" borderId="0" xfId="0" applyNumberFormat="1" applyFont="1" applyBorder="1" applyAlignment="1">
      <alignment vertical="top"/>
    </xf>
    <xf numFmtId="49" fontId="19" fillId="0" borderId="0" xfId="0" applyNumberFormat="1" applyFont="1" applyBorder="1" applyAlignment="1">
      <alignment vertical="top"/>
    </xf>
    <xf numFmtId="49" fontId="11" fillId="0" borderId="0" xfId="0" applyNumberFormat="1" applyFont="1" applyBorder="1" applyAlignment="1">
      <alignment horizontal="left" vertical="center" indent="2"/>
    </xf>
    <xf numFmtId="49" fontId="19" fillId="0" borderId="0" xfId="0" applyNumberFormat="1" applyFont="1" applyBorder="1" applyAlignment="1">
      <alignment horizontal="center"/>
    </xf>
    <xf numFmtId="49" fontId="31" fillId="0" borderId="0" xfId="0" applyNumberFormat="1" applyFont="1" applyBorder="1" applyAlignment="1">
      <alignment horizontal="center"/>
    </xf>
    <xf numFmtId="0" fontId="58" fillId="0" borderId="0" xfId="0" applyFont="1" applyBorder="1" applyAlignment="1">
      <alignment horizontal="right"/>
    </xf>
    <xf numFmtId="49" fontId="3" fillId="0" borderId="5" xfId="0" applyNumberFormat="1" applyFont="1" applyBorder="1" applyAlignment="1">
      <alignment horizontal="center"/>
    </xf>
    <xf numFmtId="0" fontId="15" fillId="0" borderId="0" xfId="0" applyFont="1" applyAlignment="1"/>
    <xf numFmtId="49" fontId="55" fillId="0" borderId="9" xfId="0" applyNumberFormat="1" applyFont="1" applyBorder="1" applyAlignment="1">
      <alignment horizontal="left" indent="1"/>
    </xf>
    <xf numFmtId="49" fontId="55" fillId="0" borderId="0" xfId="0" applyNumberFormat="1" applyFont="1" applyBorder="1" applyAlignment="1">
      <alignment horizontal="left" indent="1"/>
    </xf>
    <xf numFmtId="49" fontId="55" fillId="0" borderId="9" xfId="0" applyNumberFormat="1" applyFont="1" applyBorder="1" applyAlignment="1"/>
    <xf numFmtId="49" fontId="59" fillId="0" borderId="9" xfId="0" applyNumberFormat="1" applyFont="1" applyBorder="1" applyAlignment="1">
      <alignment horizontal="center"/>
    </xf>
    <xf numFmtId="49" fontId="59" fillId="0" borderId="0" xfId="0" applyNumberFormat="1" applyFont="1" applyBorder="1" applyAlignment="1">
      <alignment horizontal="center"/>
    </xf>
    <xf numFmtId="49" fontId="59" fillId="0" borderId="0" xfId="0" applyNumberFormat="1" applyFont="1" applyBorder="1"/>
    <xf numFmtId="49" fontId="54" fillId="0" borderId="9" xfId="0" applyNumberFormat="1" applyFont="1" applyBorder="1" applyAlignment="1">
      <alignment horizontal="left" indent="1"/>
    </xf>
    <xf numFmtId="49" fontId="54" fillId="0" borderId="0" xfId="0" applyNumberFormat="1" applyFont="1" applyBorder="1" applyAlignment="1">
      <alignment horizontal="left" indent="1"/>
    </xf>
    <xf numFmtId="49" fontId="55" fillId="0" borderId="9" xfId="0" applyNumberFormat="1" applyFont="1" applyBorder="1" applyAlignment="1">
      <alignment horizontal="left"/>
    </xf>
    <xf numFmtId="49" fontId="55" fillId="0" borderId="0" xfId="0" applyNumberFormat="1" applyFont="1" applyBorder="1" applyAlignment="1">
      <alignment horizontal="left" indent="6"/>
    </xf>
    <xf numFmtId="49" fontId="31" fillId="0" borderId="4" xfId="0" applyNumberFormat="1" applyFont="1" applyBorder="1" applyAlignment="1"/>
    <xf numFmtId="49" fontId="31" fillId="0" borderId="5" xfId="0" applyNumberFormat="1" applyFont="1" applyBorder="1" applyAlignment="1"/>
    <xf numFmtId="49" fontId="55" fillId="0" borderId="15" xfId="0" applyNumberFormat="1" applyFont="1" applyBorder="1" applyAlignment="1">
      <alignment horizontal="center"/>
    </xf>
    <xf numFmtId="0" fontId="56" fillId="0" borderId="13" xfId="0" applyFont="1" applyBorder="1" applyAlignment="1"/>
    <xf numFmtId="0" fontId="56" fillId="0" borderId="1" xfId="0" applyFont="1" applyBorder="1"/>
    <xf numFmtId="0" fontId="56" fillId="0" borderId="2" xfId="0" applyFont="1" applyBorder="1"/>
    <xf numFmtId="49" fontId="55" fillId="0" borderId="2" xfId="0" applyNumberFormat="1" applyFont="1" applyBorder="1" applyAlignment="1"/>
    <xf numFmtId="0" fontId="56" fillId="0" borderId="7" xfId="0" applyFont="1" applyBorder="1"/>
    <xf numFmtId="0" fontId="56" fillId="0" borderId="3" xfId="0" applyFont="1" applyBorder="1" applyAlignment="1"/>
    <xf numFmtId="49" fontId="55" fillId="0" borderId="5" xfId="0" applyNumberFormat="1" applyFont="1" applyBorder="1" applyAlignment="1">
      <alignment horizontal="left" indent="1"/>
    </xf>
    <xf numFmtId="0" fontId="56" fillId="0" borderId="7" xfId="0" applyFont="1" applyBorder="1" applyAlignment="1"/>
    <xf numFmtId="0" fontId="56" fillId="0" borderId="10" xfId="0" applyFont="1" applyBorder="1" applyAlignment="1"/>
    <xf numFmtId="49" fontId="55" fillId="0" borderId="5" xfId="0" applyNumberFormat="1" applyFont="1" applyBorder="1" applyAlignment="1"/>
    <xf numFmtId="0" fontId="56" fillId="0" borderId="10" xfId="0" applyFont="1" applyBorder="1"/>
    <xf numFmtId="49" fontId="55" fillId="0" borderId="0" xfId="0" applyNumberFormat="1" applyFont="1" applyBorder="1" applyAlignment="1">
      <alignment horizontal="left"/>
    </xf>
    <xf numFmtId="49" fontId="55" fillId="0" borderId="5" xfId="0" applyNumberFormat="1" applyFont="1" applyBorder="1" applyAlignment="1">
      <alignment horizontal="left" indent="6"/>
    </xf>
    <xf numFmtId="49" fontId="55" fillId="0" borderId="9" xfId="0" applyNumberFormat="1" applyFont="1" applyBorder="1" applyAlignment="1">
      <alignment horizontal="left" indent="6"/>
    </xf>
    <xf numFmtId="49" fontId="54" fillId="0" borderId="1" xfId="0" applyNumberFormat="1" applyFont="1" applyBorder="1" applyAlignment="1">
      <alignment horizontal="left" indent="1"/>
    </xf>
    <xf numFmtId="49" fontId="54" fillId="0" borderId="35" xfId="0" applyNumberFormat="1" applyFont="1" applyBorder="1" applyAlignment="1">
      <alignment horizontal="center"/>
    </xf>
    <xf numFmtId="49" fontId="54" fillId="0" borderId="10" xfId="0" applyNumberFormat="1" applyFont="1" applyBorder="1"/>
    <xf numFmtId="49" fontId="55" fillId="0" borderId="42" xfId="0" applyNumberFormat="1" applyFont="1" applyBorder="1" applyAlignment="1">
      <alignment horizontal="left" indent="6"/>
    </xf>
    <xf numFmtId="0" fontId="56" fillId="0" borderId="44" xfId="0" applyFont="1" applyBorder="1"/>
    <xf numFmtId="0" fontId="56" fillId="0" borderId="4" xfId="0" applyFont="1" applyBorder="1"/>
    <xf numFmtId="0" fontId="56" fillId="0" borderId="5" xfId="0" applyFont="1" applyBorder="1"/>
    <xf numFmtId="0" fontId="56" fillId="0" borderId="11" xfId="0" applyFont="1" applyBorder="1"/>
    <xf numFmtId="0" fontId="56" fillId="0" borderId="14" xfId="0" applyFont="1" applyBorder="1"/>
    <xf numFmtId="0" fontId="56" fillId="0" borderId="15" xfId="0" applyFont="1" applyBorder="1"/>
    <xf numFmtId="49" fontId="54" fillId="0" borderId="15" xfId="0" applyNumberFormat="1" applyFont="1" applyBorder="1"/>
    <xf numFmtId="0" fontId="56" fillId="0" borderId="15" xfId="0" applyFont="1" applyBorder="1" applyAlignment="1"/>
    <xf numFmtId="0" fontId="56" fillId="0" borderId="12" xfId="0" applyFont="1" applyBorder="1"/>
    <xf numFmtId="49" fontId="59" fillId="0" borderId="1" xfId="0" applyNumberFormat="1" applyFont="1" applyBorder="1" applyAlignment="1">
      <alignment horizontal="center"/>
    </xf>
    <xf numFmtId="49" fontId="59" fillId="0" borderId="2" xfId="0" applyNumberFormat="1" applyFont="1" applyBorder="1" applyAlignment="1">
      <alignment horizontal="center"/>
    </xf>
    <xf numFmtId="49" fontId="59" fillId="0" borderId="7" xfId="0" applyNumberFormat="1" applyFont="1" applyBorder="1" applyAlignment="1">
      <alignment horizontal="center"/>
    </xf>
    <xf numFmtId="49" fontId="59" fillId="0" borderId="3" xfId="0" applyNumberFormat="1" applyFont="1" applyBorder="1" applyAlignment="1">
      <alignment horizontal="center"/>
    </xf>
    <xf numFmtId="49" fontId="16" fillId="0" borderId="0" xfId="0" applyNumberFormat="1" applyFont="1" applyBorder="1" applyAlignment="1">
      <alignment horizontal="center"/>
    </xf>
    <xf numFmtId="49" fontId="55" fillId="0" borderId="0" xfId="0" applyNumberFormat="1" applyFont="1" applyBorder="1"/>
    <xf numFmtId="49" fontId="54" fillId="0" borderId="0" xfId="0" applyNumberFormat="1" applyFont="1" applyBorder="1"/>
    <xf numFmtId="0" fontId="56" fillId="0" borderId="8" xfId="0" applyFont="1" applyBorder="1"/>
    <xf numFmtId="49" fontId="54" fillId="0" borderId="2" xfId="0" applyNumberFormat="1" applyFont="1" applyBorder="1"/>
    <xf numFmtId="0" fontId="56" fillId="0" borderId="2" xfId="0" applyFont="1" applyBorder="1" applyAlignment="1"/>
    <xf numFmtId="0" fontId="56" fillId="0" borderId="3" xfId="0" applyFont="1" applyBorder="1"/>
    <xf numFmtId="49" fontId="55" fillId="0" borderId="4" xfId="0" applyNumberFormat="1" applyFont="1" applyBorder="1" applyAlignment="1"/>
    <xf numFmtId="0" fontId="56" fillId="0" borderId="5" xfId="0" applyFont="1" applyBorder="1" applyAlignment="1"/>
    <xf numFmtId="0" fontId="55" fillId="0" borderId="11" xfId="0" applyFont="1" applyBorder="1" applyAlignment="1"/>
    <xf numFmtId="49" fontId="10" fillId="0" borderId="10" xfId="0" applyNumberFormat="1" applyFont="1" applyBorder="1"/>
    <xf numFmtId="0" fontId="14" fillId="0" borderId="5" xfId="0" applyFont="1" applyBorder="1" applyAlignment="1"/>
    <xf numFmtId="0" fontId="19" fillId="0" borderId="11" xfId="0" applyFont="1" applyBorder="1" applyAlignment="1"/>
    <xf numFmtId="49" fontId="11" fillId="0" borderId="0" xfId="0" applyNumberFormat="1" applyFont="1" applyAlignment="1">
      <alignment horizontal="right"/>
    </xf>
    <xf numFmtId="49" fontId="62" fillId="0" borderId="1" xfId="0" applyNumberFormat="1" applyFont="1" applyBorder="1" applyAlignment="1">
      <alignment horizontal="left" indent="1"/>
    </xf>
    <xf numFmtId="49" fontId="63" fillId="0" borderId="9" xfId="0" applyNumberFormat="1" applyFont="1" applyBorder="1" applyAlignment="1">
      <alignment horizontal="left" indent="1"/>
    </xf>
    <xf numFmtId="49" fontId="62" fillId="0" borderId="9" xfId="0" applyNumberFormat="1" applyFont="1" applyBorder="1" applyAlignment="1">
      <alignment horizontal="center"/>
    </xf>
    <xf numFmtId="49" fontId="17" fillId="0" borderId="4" xfId="0" applyNumberFormat="1" applyFont="1" applyBorder="1" applyAlignment="1">
      <alignment horizontal="left" indent="1"/>
    </xf>
    <xf numFmtId="49" fontId="14" fillId="0" borderId="4" xfId="0" applyNumberFormat="1" applyFont="1" applyBorder="1" applyAlignment="1">
      <alignment horizontal="left" indent="1"/>
    </xf>
    <xf numFmtId="0" fontId="14" fillId="0" borderId="5" xfId="0" applyFont="1" applyBorder="1"/>
    <xf numFmtId="49" fontId="64" fillId="0" borderId="0" xfId="0" applyNumberFormat="1" applyFont="1" applyBorder="1" applyAlignment="1">
      <alignment horizontal="right" vertical="center"/>
    </xf>
    <xf numFmtId="0" fontId="49" fillId="0" borderId="0" xfId="0" applyFont="1" applyBorder="1"/>
    <xf numFmtId="49" fontId="63" fillId="0" borderId="0" xfId="0" applyNumberFormat="1" applyFont="1" applyBorder="1" applyAlignment="1">
      <alignment horizontal="left" indent="1"/>
    </xf>
    <xf numFmtId="0" fontId="25" fillId="0" borderId="0" xfId="0" applyFont="1" applyBorder="1"/>
    <xf numFmtId="0" fontId="25" fillId="0" borderId="5" xfId="0" applyFont="1" applyBorder="1" applyAlignment="1"/>
    <xf numFmtId="0" fontId="25" fillId="0" borderId="5" xfId="0" applyFont="1" applyBorder="1"/>
    <xf numFmtId="49" fontId="23" fillId="0" borderId="7" xfId="0" applyNumberFormat="1" applyFont="1" applyBorder="1" applyAlignment="1">
      <alignment horizontal="center" vertical="top"/>
    </xf>
    <xf numFmtId="0" fontId="11" fillId="0" borderId="0" xfId="0" applyFont="1" applyBorder="1" applyAlignment="1">
      <alignment horizontal="left" vertical="top" wrapText="1"/>
    </xf>
    <xf numFmtId="0" fontId="11" fillId="0" borderId="0" xfId="0" applyFont="1" applyBorder="1" applyAlignment="1">
      <alignment horizontal="left" vertical="top"/>
    </xf>
    <xf numFmtId="0" fontId="0" fillId="0" borderId="9" xfId="0" applyBorder="1" applyAlignment="1">
      <alignment horizontal="left" indent="13"/>
    </xf>
    <xf numFmtId="49" fontId="10" fillId="0" borderId="10" xfId="0" applyNumberFormat="1" applyFont="1" applyBorder="1" applyAlignment="1">
      <alignment horizontal="center"/>
    </xf>
    <xf numFmtId="0" fontId="46" fillId="0" borderId="11" xfId="0" applyFont="1" applyBorder="1" applyAlignment="1" applyProtection="1">
      <protection locked="0"/>
    </xf>
    <xf numFmtId="0" fontId="46" fillId="0" borderId="5" xfId="0" applyFont="1" applyBorder="1" applyAlignment="1" applyProtection="1">
      <alignment horizontal="center"/>
      <protection locked="0"/>
    </xf>
    <xf numFmtId="0" fontId="46" fillId="0" borderId="42" xfId="0" applyFont="1" applyBorder="1" applyAlignment="1" applyProtection="1">
      <alignment horizontal="center"/>
      <protection locked="0"/>
    </xf>
    <xf numFmtId="0" fontId="28" fillId="3" borderId="31" xfId="0" applyFont="1" applyFill="1" applyBorder="1" applyAlignment="1" applyProtection="1">
      <protection locked="0"/>
    </xf>
    <xf numFmtId="0" fontId="28" fillId="3" borderId="10" xfId="0" applyFont="1" applyFill="1" applyBorder="1" applyAlignment="1" applyProtection="1">
      <alignment horizontal="center"/>
      <protection locked="0"/>
    </xf>
    <xf numFmtId="0" fontId="28" fillId="3" borderId="27" xfId="0" applyFont="1" applyFill="1" applyBorder="1" applyAlignment="1" applyProtection="1">
      <alignment horizontal="center"/>
      <protection locked="0"/>
    </xf>
    <xf numFmtId="0" fontId="28" fillId="3" borderId="9" xfId="0" applyFont="1" applyFill="1" applyBorder="1" applyAlignment="1" applyProtection="1">
      <alignment horizontal="center"/>
      <protection locked="0"/>
    </xf>
    <xf numFmtId="0" fontId="28" fillId="3" borderId="10" xfId="0" applyFont="1" applyFill="1" applyBorder="1" applyAlignment="1" applyProtection="1">
      <protection locked="0"/>
    </xf>
    <xf numFmtId="0" fontId="28" fillId="3" borderId="25" xfId="0" applyFont="1" applyFill="1" applyBorder="1" applyAlignment="1" applyProtection="1">
      <alignment horizontal="center"/>
      <protection locked="0"/>
    </xf>
    <xf numFmtId="0" fontId="28" fillId="3" borderId="41" xfId="0" applyFont="1" applyFill="1" applyBorder="1" applyAlignment="1" applyProtection="1">
      <alignment horizontal="center"/>
      <protection locked="0"/>
    </xf>
    <xf numFmtId="0" fontId="28" fillId="3" borderId="45" xfId="0" applyFont="1" applyFill="1" applyBorder="1" applyAlignment="1" applyProtection="1">
      <alignment horizontal="center"/>
      <protection locked="0"/>
    </xf>
    <xf numFmtId="0" fontId="28" fillId="3" borderId="30" xfId="0" applyFont="1" applyFill="1" applyBorder="1" applyAlignment="1" applyProtection="1">
      <protection locked="0"/>
    </xf>
    <xf numFmtId="0" fontId="28" fillId="3" borderId="28" xfId="0" applyFont="1" applyFill="1" applyBorder="1" applyAlignment="1" applyProtection="1">
      <alignment horizontal="center"/>
      <protection locked="0"/>
    </xf>
    <xf numFmtId="0" fontId="28" fillId="3" borderId="46"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28" fillId="3" borderId="29" xfId="0" applyFont="1" applyFill="1" applyBorder="1" applyAlignment="1" applyProtection="1">
      <protection locked="0"/>
    </xf>
    <xf numFmtId="49" fontId="11" fillId="0" borderId="10" xfId="0" applyNumberFormat="1" applyFont="1" applyBorder="1"/>
    <xf numFmtId="49" fontId="11" fillId="0" borderId="7" xfId="0" applyNumberFormat="1" applyFont="1" applyBorder="1"/>
    <xf numFmtId="0" fontId="12" fillId="0" borderId="8" xfId="0" applyFont="1" applyBorder="1"/>
    <xf numFmtId="0" fontId="28" fillId="0" borderId="47" xfId="0" applyFont="1" applyBorder="1" applyAlignment="1">
      <alignment horizontal="center"/>
    </xf>
    <xf numFmtId="0" fontId="28" fillId="3" borderId="47" xfId="0" applyFont="1" applyFill="1" applyBorder="1" applyAlignment="1" applyProtection="1">
      <alignment horizontal="center"/>
      <protection locked="0"/>
    </xf>
    <xf numFmtId="0" fontId="28" fillId="0" borderId="7" xfId="0" applyFont="1" applyBorder="1" applyAlignment="1">
      <alignment horizontal="center"/>
    </xf>
    <xf numFmtId="0" fontId="28" fillId="3" borderId="7" xfId="0" applyFont="1" applyFill="1" applyBorder="1" applyAlignment="1" applyProtection="1">
      <alignment horizontal="center"/>
      <protection locked="0"/>
    </xf>
    <xf numFmtId="0" fontId="28" fillId="0" borderId="8" xfId="0" applyFont="1" applyBorder="1" applyAlignment="1">
      <alignment horizontal="center"/>
    </xf>
    <xf numFmtId="49" fontId="8" fillId="0" borderId="2" xfId="0" applyNumberFormat="1" applyFont="1" applyBorder="1" applyAlignment="1">
      <alignment horizontal="center"/>
    </xf>
    <xf numFmtId="49" fontId="19" fillId="0" borderId="9" xfId="0" applyNumberFormat="1" applyFont="1" applyBorder="1" applyAlignment="1">
      <alignment horizontal="left"/>
    </xf>
    <xf numFmtId="49" fontId="8" fillId="0" borderId="0" xfId="0" applyNumberFormat="1" applyFont="1" applyBorder="1" applyAlignment="1">
      <alignment horizontal="center" vertical="top"/>
    </xf>
    <xf numFmtId="49" fontId="55" fillId="0" borderId="4" xfId="0" applyNumberFormat="1" applyFont="1" applyBorder="1" applyAlignment="1">
      <alignment horizontal="left"/>
    </xf>
    <xf numFmtId="49" fontId="34" fillId="0" borderId="1" xfId="0" applyNumberFormat="1" applyFont="1" applyBorder="1" applyAlignment="1">
      <alignment horizontal="left" vertical="center"/>
    </xf>
    <xf numFmtId="0" fontId="8" fillId="0" borderId="7" xfId="0" applyFont="1" applyBorder="1" applyAlignment="1"/>
    <xf numFmtId="49" fontId="8" fillId="0" borderId="48" xfId="0" applyNumberFormat="1" applyFont="1" applyBorder="1" applyAlignment="1">
      <alignment horizontal="center"/>
    </xf>
    <xf numFmtId="49" fontId="2" fillId="0" borderId="37" xfId="0" applyNumberFormat="1" applyFont="1" applyBorder="1" applyAlignment="1">
      <alignment horizontal="center"/>
    </xf>
    <xf numFmtId="49" fontId="2" fillId="0" borderId="38" xfId="0" applyNumberFormat="1" applyFont="1" applyBorder="1" applyAlignment="1">
      <alignment horizontal="center"/>
    </xf>
    <xf numFmtId="0" fontId="19" fillId="0" borderId="4" xfId="0" applyFont="1" applyBorder="1"/>
    <xf numFmtId="0" fontId="19" fillId="3" borderId="49" xfId="0" applyFont="1" applyFill="1" applyBorder="1" applyAlignment="1" applyProtection="1">
      <protection locked="0"/>
    </xf>
    <xf numFmtId="0" fontId="19" fillId="3" borderId="50" xfId="0" applyFont="1" applyFill="1" applyBorder="1" applyAlignment="1" applyProtection="1">
      <protection locked="0"/>
    </xf>
    <xf numFmtId="0" fontId="19" fillId="3" borderId="51" xfId="0" applyFont="1" applyFill="1" applyBorder="1" applyAlignment="1" applyProtection="1">
      <protection locked="0"/>
    </xf>
    <xf numFmtId="0" fontId="19" fillId="3" borderId="52" xfId="0" applyFont="1" applyFill="1" applyBorder="1" applyAlignment="1" applyProtection="1">
      <protection locked="0"/>
    </xf>
    <xf numFmtId="0" fontId="8" fillId="0" borderId="8" xfId="0" applyFont="1" applyBorder="1" applyAlignment="1"/>
    <xf numFmtId="0" fontId="19" fillId="3" borderId="53" xfId="0" applyFont="1" applyFill="1" applyBorder="1" applyAlignment="1" applyProtection="1">
      <protection locked="0"/>
    </xf>
    <xf numFmtId="0" fontId="19" fillId="3" borderId="54" xfId="0" applyFont="1" applyFill="1" applyBorder="1" applyAlignment="1" applyProtection="1">
      <protection locked="0"/>
    </xf>
    <xf numFmtId="49" fontId="11" fillId="0" borderId="0" xfId="0" applyNumberFormat="1" applyFont="1" applyBorder="1" applyAlignment="1">
      <alignment horizontal="left" vertical="top"/>
    </xf>
    <xf numFmtId="0" fontId="0" fillId="3" borderId="49" xfId="0" applyFill="1" applyBorder="1" applyAlignment="1" applyProtection="1">
      <protection locked="0"/>
    </xf>
    <xf numFmtId="0" fontId="0" fillId="3" borderId="51" xfId="0" applyFill="1" applyBorder="1" applyAlignment="1" applyProtection="1">
      <protection locked="0"/>
    </xf>
    <xf numFmtId="0" fontId="0" fillId="3" borderId="53" xfId="0" applyFill="1" applyBorder="1" applyAlignment="1" applyProtection="1">
      <protection locked="0"/>
    </xf>
    <xf numFmtId="0" fontId="0" fillId="3" borderId="50" xfId="0" applyFill="1" applyBorder="1" applyAlignment="1" applyProtection="1">
      <protection locked="0"/>
    </xf>
    <xf numFmtId="0" fontId="0" fillId="3" borderId="52" xfId="0" applyFill="1" applyBorder="1" applyAlignment="1" applyProtection="1">
      <protection locked="0"/>
    </xf>
    <xf numFmtId="0" fontId="0" fillId="3" borderId="54" xfId="0" applyFill="1" applyBorder="1" applyAlignment="1" applyProtection="1">
      <protection locked="0"/>
    </xf>
    <xf numFmtId="0" fontId="11" fillId="0" borderId="4" xfId="0" applyFont="1" applyBorder="1" applyAlignment="1">
      <alignment horizontal="center"/>
    </xf>
    <xf numFmtId="0" fontId="11" fillId="0" borderId="5" xfId="0" applyFont="1" applyBorder="1" applyAlignment="1">
      <alignment horizontal="center"/>
    </xf>
    <xf numFmtId="0" fontId="11" fillId="0" borderId="11" xfId="0" applyFont="1" applyBorder="1" applyAlignment="1">
      <alignment horizontal="center"/>
    </xf>
    <xf numFmtId="44" fontId="28" fillId="0" borderId="5" xfId="2" applyFont="1" applyBorder="1"/>
    <xf numFmtId="44" fontId="28" fillId="0" borderId="11" xfId="2" applyFont="1" applyBorder="1"/>
    <xf numFmtId="49" fontId="54" fillId="0" borderId="9" xfId="0" applyNumberFormat="1" applyFont="1" applyBorder="1" applyAlignment="1"/>
    <xf numFmtId="49" fontId="59" fillId="0" borderId="9" xfId="0" applyNumberFormat="1" applyFont="1" applyBorder="1" applyAlignment="1"/>
    <xf numFmtId="49" fontId="59" fillId="0" borderId="5" xfId="0" applyNumberFormat="1" applyFont="1" applyBorder="1" applyAlignment="1"/>
    <xf numFmtId="49" fontId="55" fillId="0" borderId="0" xfId="0" applyNumberFormat="1" applyFont="1" applyBorder="1" applyAlignment="1">
      <alignment vertical="top"/>
    </xf>
    <xf numFmtId="49" fontId="69" fillId="0" borderId="2" xfId="0" applyNumberFormat="1" applyFont="1" applyBorder="1" applyAlignment="1"/>
    <xf numFmtId="49" fontId="61" fillId="0" borderId="2" xfId="0" applyNumberFormat="1" applyFont="1" applyBorder="1" applyAlignment="1">
      <alignment horizontal="right" vertical="center"/>
    </xf>
    <xf numFmtId="49" fontId="40" fillId="0" borderId="2" xfId="0" applyNumberFormat="1" applyFont="1" applyBorder="1" applyAlignment="1">
      <alignment horizontal="right" vertical="center" indent="1"/>
    </xf>
    <xf numFmtId="49" fontId="11" fillId="0" borderId="0" xfId="0" applyNumberFormat="1" applyFont="1" applyBorder="1" applyAlignment="1">
      <alignment vertical="center"/>
    </xf>
    <xf numFmtId="9" fontId="28" fillId="3" borderId="5" xfId="1" applyFont="1" applyFill="1" applyBorder="1" applyProtection="1">
      <protection locked="0"/>
    </xf>
    <xf numFmtId="0" fontId="28" fillId="3" borderId="5" xfId="0" applyFont="1" applyFill="1" applyBorder="1" applyAlignment="1" applyProtection="1">
      <alignment horizontal="right"/>
      <protection locked="0"/>
    </xf>
    <xf numFmtId="49" fontId="11" fillId="3" borderId="24" xfId="0" applyNumberFormat="1" applyFont="1" applyFill="1" applyBorder="1" applyAlignment="1" applyProtection="1">
      <alignment wrapText="1"/>
      <protection locked="0"/>
    </xf>
    <xf numFmtId="0" fontId="11" fillId="3" borderId="41" xfId="0" applyFont="1" applyFill="1" applyBorder="1" applyAlignment="1" applyProtection="1">
      <protection locked="0"/>
    </xf>
    <xf numFmtId="0" fontId="19" fillId="3" borderId="24" xfId="0" applyFont="1" applyFill="1" applyBorder="1" applyAlignment="1" applyProtection="1">
      <protection locked="0"/>
    </xf>
    <xf numFmtId="0" fontId="19" fillId="3" borderId="24" xfId="0" applyFont="1" applyFill="1" applyBorder="1" applyProtection="1">
      <protection locked="0"/>
    </xf>
    <xf numFmtId="0" fontId="11" fillId="3" borderId="41" xfId="0" applyFont="1" applyFill="1" applyBorder="1" applyProtection="1">
      <protection locked="0"/>
    </xf>
    <xf numFmtId="0" fontId="11" fillId="3" borderId="24" xfId="0" applyFont="1" applyFill="1" applyBorder="1" applyAlignment="1" applyProtection="1">
      <protection locked="0"/>
    </xf>
    <xf numFmtId="0" fontId="11" fillId="3" borderId="24" xfId="0" applyFont="1" applyFill="1" applyBorder="1" applyProtection="1">
      <protection locked="0"/>
    </xf>
    <xf numFmtId="49" fontId="34" fillId="3" borderId="13" xfId="0" applyNumberFormat="1" applyFont="1" applyFill="1" applyBorder="1" applyAlignment="1" applyProtection="1">
      <alignment horizontal="center"/>
      <protection locked="0"/>
    </xf>
    <xf numFmtId="0" fontId="34" fillId="0" borderId="13" xfId="0" applyNumberFormat="1" applyFont="1" applyFill="1" applyBorder="1" applyAlignment="1" applyProtection="1">
      <alignment horizontal="center"/>
    </xf>
    <xf numFmtId="0" fontId="11" fillId="0" borderId="0" xfId="0" applyFont="1" applyAlignment="1"/>
    <xf numFmtId="0" fontId="11" fillId="0" borderId="0" xfId="0" applyFont="1"/>
    <xf numFmtId="2" fontId="11" fillId="0" borderId="0" xfId="0" applyNumberFormat="1" applyFont="1"/>
    <xf numFmtId="0" fontId="23" fillId="0" borderId="0" xfId="0" applyFont="1" applyAlignment="1"/>
    <xf numFmtId="0" fontId="11" fillId="0" borderId="1" xfId="0" applyFont="1" applyBorder="1"/>
    <xf numFmtId="49" fontId="11" fillId="0" borderId="3" xfId="0" applyNumberFormat="1" applyFont="1" applyBorder="1" applyAlignment="1"/>
    <xf numFmtId="0" fontId="11" fillId="0" borderId="4" xfId="0" applyFont="1" applyBorder="1"/>
    <xf numFmtId="49" fontId="34" fillId="0" borderId="0" xfId="0" applyNumberFormat="1" applyFont="1" applyAlignment="1"/>
    <xf numFmtId="49" fontId="66" fillId="0" borderId="0" xfId="0" applyNumberFormat="1" applyFont="1" applyAlignment="1"/>
    <xf numFmtId="0" fontId="55" fillId="0" borderId="0" xfId="0" applyFont="1" applyAlignment="1"/>
    <xf numFmtId="0" fontId="11" fillId="0" borderId="1" xfId="0" applyFont="1" applyBorder="1" applyAlignment="1"/>
    <xf numFmtId="0" fontId="11" fillId="0" borderId="3" xfId="0" applyFont="1" applyBorder="1" applyAlignment="1"/>
    <xf numFmtId="49" fontId="11" fillId="0" borderId="0" xfId="0" applyNumberFormat="1" applyFont="1" applyAlignment="1">
      <alignment vertical="center"/>
    </xf>
    <xf numFmtId="0" fontId="11" fillId="0" borderId="0" xfId="0" applyFont="1" applyAlignment="1">
      <alignment vertical="top"/>
    </xf>
    <xf numFmtId="49" fontId="66" fillId="0" borderId="0" xfId="0" applyNumberFormat="1" applyFont="1" applyAlignment="1">
      <alignment vertical="top"/>
    </xf>
    <xf numFmtId="0" fontId="11" fillId="0" borderId="4" xfId="0" applyFont="1" applyBorder="1" applyAlignment="1">
      <alignment vertical="top"/>
    </xf>
    <xf numFmtId="49" fontId="11" fillId="0" borderId="11" xfId="0" applyNumberFormat="1" applyFont="1" applyBorder="1" applyAlignment="1">
      <alignment vertical="top"/>
    </xf>
    <xf numFmtId="49" fontId="31" fillId="0" borderId="10" xfId="0" applyNumberFormat="1" applyFont="1" applyBorder="1" applyAlignment="1"/>
    <xf numFmtId="1" fontId="4" fillId="0" borderId="9" xfId="0" applyNumberFormat="1" applyFont="1" applyBorder="1" applyAlignment="1">
      <alignment horizontal="center" vertical="top"/>
    </xf>
    <xf numFmtId="0" fontId="0" fillId="0" borderId="45" xfId="0" applyBorder="1" applyAlignment="1"/>
    <xf numFmtId="49" fontId="2" fillId="0" borderId="2" xfId="0" applyNumberFormat="1" applyFont="1" applyBorder="1" applyAlignment="1">
      <alignment vertical="top"/>
    </xf>
    <xf numFmtId="0" fontId="28" fillId="3" borderId="44" xfId="0" applyFont="1" applyFill="1" applyBorder="1" applyAlignment="1" applyProtection="1">
      <protection locked="0"/>
    </xf>
    <xf numFmtId="0" fontId="28" fillId="3" borderId="6" xfId="0" applyFont="1" applyFill="1" applyBorder="1" applyAlignment="1" applyProtection="1">
      <protection locked="0"/>
    </xf>
    <xf numFmtId="0" fontId="28" fillId="3" borderId="25" xfId="0" applyFont="1" applyFill="1" applyBorder="1" applyAlignment="1" applyProtection="1">
      <protection locked="0"/>
    </xf>
    <xf numFmtId="0" fontId="28" fillId="3" borderId="7" xfId="0" applyFont="1" applyFill="1" applyBorder="1" applyAlignment="1" applyProtection="1">
      <protection locked="0"/>
    </xf>
    <xf numFmtId="0" fontId="28" fillId="3" borderId="36" xfId="0" applyFont="1" applyFill="1" applyBorder="1" applyAlignment="1" applyProtection="1">
      <protection locked="0"/>
    </xf>
    <xf numFmtId="43" fontId="28" fillId="3" borderId="3" xfId="4" applyFont="1" applyFill="1" applyBorder="1" applyAlignment="1" applyProtection="1">
      <alignment horizontal="right"/>
      <protection locked="0"/>
    </xf>
    <xf numFmtId="43" fontId="28" fillId="3" borderId="29" xfId="4" applyFont="1" applyFill="1" applyBorder="1" applyAlignment="1" applyProtection="1">
      <alignment horizontal="right"/>
      <protection locked="0"/>
    </xf>
    <xf numFmtId="43" fontId="28" fillId="3" borderId="10" xfId="4" applyFont="1" applyFill="1" applyBorder="1" applyAlignment="1" applyProtection="1">
      <alignment horizontal="right"/>
      <protection locked="0"/>
    </xf>
    <xf numFmtId="43" fontId="28" fillId="3" borderId="44" xfId="4" applyFont="1" applyFill="1" applyBorder="1" applyAlignment="1" applyProtection="1">
      <alignment horizontal="right"/>
      <protection locked="0"/>
    </xf>
    <xf numFmtId="43" fontId="28" fillId="3" borderId="0" xfId="4" applyFont="1" applyFill="1" applyBorder="1" applyAlignment="1" applyProtection="1">
      <alignment horizontal="right"/>
      <protection locked="0"/>
    </xf>
    <xf numFmtId="43" fontId="28" fillId="3" borderId="41" xfId="4" applyFont="1" applyFill="1" applyBorder="1" applyAlignment="1" applyProtection="1">
      <alignment horizontal="right"/>
      <protection locked="0"/>
    </xf>
    <xf numFmtId="43" fontId="28" fillId="3" borderId="43" xfId="4" applyFont="1" applyFill="1" applyBorder="1" applyAlignment="1" applyProtection="1">
      <alignment horizontal="right"/>
      <protection locked="0"/>
    </xf>
    <xf numFmtId="0" fontId="70" fillId="0" borderId="0" xfId="0" applyFont="1" applyBorder="1" applyAlignment="1"/>
    <xf numFmtId="49" fontId="2" fillId="0" borderId="9" xfId="0" applyNumberFormat="1" applyFont="1" applyBorder="1" applyAlignment="1">
      <alignment horizontal="center"/>
    </xf>
    <xf numFmtId="49" fontId="14" fillId="0" borderId="0" xfId="0" applyNumberFormat="1" applyFont="1" applyBorder="1" applyAlignment="1">
      <alignment horizontal="center"/>
    </xf>
    <xf numFmtId="0" fontId="34" fillId="0" borderId="41" xfId="0" applyFont="1" applyBorder="1" applyAlignment="1"/>
    <xf numFmtId="0" fontId="34" fillId="0" borderId="55" xfId="0" applyFont="1" applyBorder="1" applyAlignment="1"/>
    <xf numFmtId="0" fontId="34" fillId="0" borderId="24" xfId="0" applyFont="1" applyBorder="1" applyAlignment="1"/>
    <xf numFmtId="0" fontId="34" fillId="0" borderId="2" xfId="0" applyFont="1" applyBorder="1" applyAlignment="1"/>
    <xf numFmtId="49" fontId="19" fillId="0" borderId="24" xfId="0" applyNumberFormat="1" applyFont="1" applyBorder="1" applyAlignment="1">
      <alignment wrapText="1"/>
    </xf>
    <xf numFmtId="0" fontId="19" fillId="0" borderId="9" xfId="0" applyFont="1" applyBorder="1"/>
    <xf numFmtId="0" fontId="19" fillId="0" borderId="0" xfId="0" applyFont="1" applyAlignment="1">
      <alignment vertical="center"/>
    </xf>
    <xf numFmtId="0" fontId="11" fillId="0" borderId="0" xfId="0" applyFont="1" applyBorder="1" applyAlignment="1">
      <alignment vertical="center" wrapText="1"/>
    </xf>
    <xf numFmtId="0" fontId="34" fillId="0" borderId="13" xfId="0" applyNumberFormat="1" applyFont="1" applyBorder="1" applyAlignment="1">
      <alignment horizontal="center" vertical="center"/>
    </xf>
    <xf numFmtId="49" fontId="11" fillId="0" borderId="0" xfId="0" applyNumberFormat="1" applyFont="1"/>
    <xf numFmtId="0" fontId="33" fillId="0" borderId="0" xfId="0" applyFont="1" applyBorder="1" applyAlignment="1">
      <alignment horizontal="center" vertical="center"/>
    </xf>
    <xf numFmtId="49" fontId="14" fillId="0" borderId="0" xfId="0" applyNumberFormat="1" applyFont="1" applyBorder="1" applyAlignment="1">
      <alignment horizontal="center" vertical="center"/>
    </xf>
    <xf numFmtId="49" fontId="8" fillId="0" borderId="3" xfId="0" applyNumberFormat="1" applyFont="1" applyBorder="1" applyAlignment="1">
      <alignment wrapText="1"/>
    </xf>
    <xf numFmtId="0" fontId="19" fillId="0" borderId="10" xfId="0" applyFont="1" applyBorder="1" applyAlignment="1"/>
    <xf numFmtId="0" fontId="19" fillId="0" borderId="10" xfId="0" applyFont="1" applyBorder="1" applyAlignment="1">
      <alignment vertical="top"/>
    </xf>
    <xf numFmtId="0" fontId="19" fillId="0" borderId="0" xfId="0" applyFont="1" applyAlignment="1">
      <alignment vertical="top"/>
    </xf>
    <xf numFmtId="49" fontId="2" fillId="0" borderId="10" xfId="0" applyNumberFormat="1" applyFont="1" applyBorder="1"/>
    <xf numFmtId="0" fontId="11" fillId="0" borderId="5" xfId="0" applyFont="1" applyBorder="1" applyAlignment="1">
      <alignment vertical="top"/>
    </xf>
    <xf numFmtId="0" fontId="11" fillId="0" borderId="9" xfId="0" applyFont="1" applyBorder="1" applyAlignment="1">
      <alignment vertical="top" wrapText="1"/>
    </xf>
    <xf numFmtId="49" fontId="2" fillId="0" borderId="45" xfId="0" applyNumberFormat="1" applyFont="1" applyBorder="1" applyAlignment="1"/>
    <xf numFmtId="49" fontId="2" fillId="0" borderId="43" xfId="0" applyNumberFormat="1" applyFont="1" applyBorder="1" applyAlignment="1"/>
    <xf numFmtId="0" fontId="19" fillId="0" borderId="31" xfId="0" applyFont="1" applyBorder="1" applyAlignment="1"/>
    <xf numFmtId="49" fontId="11" fillId="0" borderId="1" xfId="0" applyNumberFormat="1" applyFont="1" applyBorder="1" applyAlignment="1">
      <alignment horizontal="center" wrapText="1"/>
    </xf>
    <xf numFmtId="49" fontId="11" fillId="0" borderId="6" xfId="0" applyNumberFormat="1" applyFont="1" applyBorder="1" applyAlignment="1">
      <alignment horizontal="center" wrapText="1"/>
    </xf>
    <xf numFmtId="49" fontId="11" fillId="0" borderId="3" xfId="0" applyNumberFormat="1" applyFont="1" applyBorder="1" applyAlignment="1">
      <alignment horizontal="center" wrapText="1"/>
    </xf>
    <xf numFmtId="49" fontId="11" fillId="0" borderId="4" xfId="0" applyNumberFormat="1" applyFont="1" applyBorder="1" applyAlignment="1">
      <alignment horizontal="center" vertical="top" wrapText="1"/>
    </xf>
    <xf numFmtId="49" fontId="11" fillId="0" borderId="8" xfId="0" applyNumberFormat="1" applyFont="1" applyBorder="1" applyAlignment="1">
      <alignment horizontal="center" vertical="top" wrapText="1"/>
    </xf>
    <xf numFmtId="49" fontId="11" fillId="0" borderId="11" xfId="0" applyNumberFormat="1" applyFont="1" applyBorder="1" applyAlignment="1">
      <alignment horizontal="center" vertical="top" wrapText="1"/>
    </xf>
    <xf numFmtId="49" fontId="28" fillId="0" borderId="7" xfId="0" applyNumberFormat="1" applyFont="1" applyBorder="1" applyAlignment="1"/>
    <xf numFmtId="43" fontId="28" fillId="0" borderId="25" xfId="4" applyFont="1" applyBorder="1" applyAlignment="1"/>
    <xf numFmtId="49" fontId="28" fillId="0" borderId="25" xfId="0" applyNumberFormat="1" applyFont="1" applyBorder="1" applyAlignment="1"/>
    <xf numFmtId="49" fontId="11" fillId="0" borderId="9" xfId="0" applyNumberFormat="1" applyFont="1" applyBorder="1" applyAlignment="1">
      <alignment horizontal="center" vertical="top" wrapText="1"/>
    </xf>
    <xf numFmtId="49" fontId="8" fillId="0" borderId="10" xfId="0" applyNumberFormat="1" applyFont="1" applyBorder="1" applyAlignment="1">
      <alignment vertical="top" wrapText="1"/>
    </xf>
    <xf numFmtId="43" fontId="28" fillId="0" borderId="1" xfId="4" applyFont="1" applyBorder="1" applyAlignment="1"/>
    <xf numFmtId="43" fontId="28" fillId="0" borderId="3" xfId="4" applyFont="1" applyBorder="1" applyAlignment="1"/>
    <xf numFmtId="43" fontId="28" fillId="0" borderId="9" xfId="4" applyFont="1" applyBorder="1" applyAlignment="1"/>
    <xf numFmtId="43" fontId="28" fillId="0" borderId="10" xfId="4" applyFont="1" applyBorder="1" applyAlignment="1"/>
    <xf numFmtId="43" fontId="28" fillId="0" borderId="45" xfId="4" applyFont="1" applyBorder="1" applyAlignment="1"/>
    <xf numFmtId="49" fontId="2" fillId="0" borderId="42" xfId="0" applyNumberFormat="1" applyFont="1" applyBorder="1" applyAlignment="1"/>
    <xf numFmtId="43" fontId="28" fillId="0" borderId="35" xfId="4" applyFont="1" applyBorder="1" applyAlignment="1"/>
    <xf numFmtId="49" fontId="28" fillId="3" borderId="7" xfId="0" applyNumberFormat="1" applyFont="1" applyFill="1" applyBorder="1" applyAlignment="1" applyProtection="1">
      <alignment horizontal="left"/>
      <protection locked="0"/>
    </xf>
    <xf numFmtId="49" fontId="28" fillId="3" borderId="25" xfId="0" applyNumberFormat="1" applyFont="1" applyFill="1" applyBorder="1" applyAlignment="1" applyProtection="1">
      <alignment horizontal="left"/>
      <protection locked="0"/>
    </xf>
    <xf numFmtId="0" fontId="45" fillId="0" borderId="6" xfId="0" applyFont="1" applyBorder="1" applyAlignment="1">
      <alignment horizontal="center" vertical="center"/>
    </xf>
    <xf numFmtId="0" fontId="34" fillId="3" borderId="13" xfId="0" applyNumberFormat="1" applyFont="1" applyFill="1" applyBorder="1" applyAlignment="1" applyProtection="1">
      <alignment horizontal="center" vertical="center"/>
      <protection locked="0"/>
    </xf>
    <xf numFmtId="49" fontId="10" fillId="0" borderId="7" xfId="0" applyNumberFormat="1" applyFont="1" applyBorder="1" applyAlignment="1">
      <alignment horizontal="center" vertical="center"/>
    </xf>
    <xf numFmtId="0" fontId="0" fillId="0" borderId="8" xfId="0" applyBorder="1" applyAlignment="1"/>
    <xf numFmtId="0" fontId="0" fillId="0" borderId="56" xfId="0" applyBorder="1" applyAlignment="1"/>
    <xf numFmtId="0" fontId="0" fillId="0" borderId="34" xfId="0" applyBorder="1" applyAlignment="1"/>
    <xf numFmtId="0" fontId="0" fillId="0" borderId="33" xfId="0" applyBorder="1" applyAlignment="1"/>
    <xf numFmtId="0" fontId="0" fillId="0" borderId="57" xfId="0" applyBorder="1" applyAlignment="1"/>
    <xf numFmtId="0" fontId="0" fillId="0" borderId="23" xfId="0" applyBorder="1" applyAlignment="1"/>
    <xf numFmtId="49" fontId="8" fillId="0" borderId="10" xfId="0" applyNumberFormat="1" applyFont="1" applyBorder="1" applyAlignment="1">
      <alignment horizontal="left"/>
    </xf>
    <xf numFmtId="49" fontId="8" fillId="0" borderId="0" xfId="0" applyNumberFormat="1" applyFont="1" applyBorder="1" applyAlignment="1">
      <alignment horizontal="left"/>
    </xf>
    <xf numFmtId="49" fontId="8" fillId="0" borderId="9" xfId="0" applyNumberFormat="1" applyFont="1" applyBorder="1" applyAlignment="1">
      <alignment horizontal="left"/>
    </xf>
    <xf numFmtId="49" fontId="8" fillId="0" borderId="10" xfId="0" applyNumberFormat="1" applyFont="1" applyBorder="1" applyAlignment="1">
      <alignment horizontal="center"/>
    </xf>
    <xf numFmtId="49" fontId="8" fillId="0" borderId="9" xfId="0" applyNumberFormat="1" applyFont="1" applyBorder="1" applyAlignment="1">
      <alignment horizontal="center"/>
    </xf>
    <xf numFmtId="49" fontId="8" fillId="0" borderId="4" xfId="0" applyNumberFormat="1" applyFont="1" applyBorder="1" applyAlignment="1">
      <alignment horizontal="left" vertical="top"/>
    </xf>
    <xf numFmtId="49" fontId="65" fillId="0" borderId="0" xfId="0" applyNumberFormat="1" applyFont="1" applyBorder="1" applyAlignment="1"/>
    <xf numFmtId="49" fontId="65" fillId="0" borderId="10" xfId="0" applyNumberFormat="1" applyFont="1" applyBorder="1" applyAlignment="1"/>
    <xf numFmtId="49" fontId="65" fillId="0" borderId="9" xfId="0" applyNumberFormat="1" applyFont="1" applyBorder="1" applyAlignment="1"/>
    <xf numFmtId="0" fontId="23" fillId="0" borderId="13" xfId="0" applyNumberFormat="1" applyFont="1" applyBorder="1" applyAlignment="1">
      <alignment horizontal="center" vertical="center"/>
    </xf>
    <xf numFmtId="0" fontId="23" fillId="3" borderId="13" xfId="0" applyNumberFormat="1" applyFont="1" applyFill="1" applyBorder="1" applyAlignment="1" applyProtection="1">
      <alignment horizontal="center" vertical="center"/>
      <protection locked="0"/>
    </xf>
    <xf numFmtId="49" fontId="10" fillId="0" borderId="9" xfId="0" applyNumberFormat="1" applyFont="1" applyBorder="1" applyAlignment="1">
      <alignment horizontal="center"/>
    </xf>
    <xf numFmtId="43" fontId="28" fillId="0" borderId="47" xfId="4" applyFont="1" applyBorder="1" applyAlignment="1"/>
    <xf numFmtId="43" fontId="28" fillId="0" borderId="36" xfId="4" applyFont="1" applyBorder="1" applyAlignment="1"/>
    <xf numFmtId="49" fontId="23" fillId="3" borderId="13" xfId="0" applyNumberFormat="1" applyFont="1" applyFill="1" applyBorder="1" applyAlignment="1" applyProtection="1">
      <alignment horizontal="center" vertical="center"/>
      <protection locked="0"/>
    </xf>
    <xf numFmtId="49" fontId="37" fillId="0" borderId="5" xfId="0" applyNumberFormat="1" applyFont="1" applyBorder="1" applyAlignment="1">
      <alignment horizontal="center"/>
    </xf>
    <xf numFmtId="49" fontId="11" fillId="0" borderId="9" xfId="0" applyNumberFormat="1" applyFont="1" applyBorder="1" applyAlignment="1">
      <alignment vertical="center"/>
    </xf>
    <xf numFmtId="49" fontId="16" fillId="0" borderId="0" xfId="0" applyNumberFormat="1" applyFont="1" applyBorder="1"/>
    <xf numFmtId="49" fontId="37" fillId="0" borderId="0" xfId="0" applyNumberFormat="1" applyFont="1" applyBorder="1"/>
    <xf numFmtId="0" fontId="32" fillId="0" borderId="2" xfId="0" applyFont="1" applyBorder="1"/>
    <xf numFmtId="49" fontId="16" fillId="0" borderId="4" xfId="0" applyNumberFormat="1" applyFont="1" applyBorder="1" applyAlignment="1"/>
    <xf numFmtId="0" fontId="46" fillId="0" borderId="13" xfId="0" applyFont="1" applyBorder="1" applyAlignment="1">
      <alignment horizontal="center" vertical="center"/>
    </xf>
    <xf numFmtId="0" fontId="46" fillId="3" borderId="13" xfId="0" applyFont="1" applyFill="1" applyBorder="1" applyAlignment="1" applyProtection="1">
      <alignment horizontal="center" vertical="center"/>
      <protection locked="0"/>
    </xf>
    <xf numFmtId="49" fontId="11" fillId="0" borderId="6" xfId="0" applyNumberFormat="1" applyFont="1" applyBorder="1" applyAlignment="1">
      <alignment horizontal="center"/>
    </xf>
    <xf numFmtId="49" fontId="28" fillId="0" borderId="4" xfId="0" applyNumberFormat="1" applyFont="1" applyBorder="1" applyAlignment="1">
      <alignment vertical="top"/>
    </xf>
    <xf numFmtId="0" fontId="28" fillId="0" borderId="5" xfId="0" applyNumberFormat="1" applyFont="1" applyBorder="1" applyAlignment="1">
      <alignment vertical="top"/>
    </xf>
    <xf numFmtId="49" fontId="11" fillId="0" borderId="9" xfId="0" applyNumberFormat="1" applyFont="1" applyBorder="1" applyAlignment="1">
      <alignment horizontal="left"/>
    </xf>
    <xf numFmtId="49" fontId="28" fillId="3" borderId="45" xfId="0" applyNumberFormat="1" applyFont="1" applyFill="1" applyBorder="1" applyAlignment="1" applyProtection="1">
      <alignment horizontal="center"/>
      <protection locked="0"/>
    </xf>
    <xf numFmtId="49" fontId="11" fillId="0" borderId="1" xfId="0" applyNumberFormat="1" applyFont="1" applyBorder="1" applyAlignment="1">
      <alignment horizontal="left"/>
    </xf>
    <xf numFmtId="49" fontId="11" fillId="0" borderId="5" xfId="0" applyNumberFormat="1" applyFont="1" applyBorder="1" applyAlignment="1">
      <alignment horizontal="left"/>
    </xf>
    <xf numFmtId="49" fontId="14" fillId="0" borderId="5" xfId="0" applyNumberFormat="1" applyFont="1" applyBorder="1" applyAlignment="1"/>
    <xf numFmtId="0" fontId="15" fillId="0" borderId="2" xfId="0" applyFont="1" applyBorder="1" applyAlignment="1"/>
    <xf numFmtId="0" fontId="37" fillId="0" borderId="5" xfId="0" applyNumberFormat="1" applyFont="1" applyBorder="1" applyAlignment="1">
      <alignment horizontal="center"/>
    </xf>
    <xf numFmtId="0" fontId="28" fillId="3" borderId="13" xfId="0" applyNumberFormat="1" applyFont="1" applyFill="1" applyBorder="1" applyAlignment="1" applyProtection="1">
      <alignment horizontal="center" vertical="center"/>
      <protection locked="0"/>
    </xf>
    <xf numFmtId="49" fontId="37" fillId="0" borderId="9" xfId="0" applyNumberFormat="1" applyFont="1" applyBorder="1" applyAlignment="1">
      <alignment vertical="center"/>
    </xf>
    <xf numFmtId="2" fontId="28" fillId="0" borderId="12" xfId="4" applyNumberFormat="1" applyFont="1" applyBorder="1"/>
    <xf numFmtId="0" fontId="46" fillId="0" borderId="13" xfId="0" applyFont="1" applyFill="1" applyBorder="1" applyAlignment="1" applyProtection="1">
      <alignment horizontal="center" vertical="center"/>
    </xf>
    <xf numFmtId="49" fontId="11" fillId="0" borderId="0" xfId="0" applyNumberFormat="1" applyFont="1" applyFill="1" applyBorder="1" applyAlignment="1">
      <alignment vertical="center"/>
    </xf>
    <xf numFmtId="0" fontId="12" fillId="0" borderId="0" xfId="0" applyFont="1" applyFill="1" applyBorder="1"/>
    <xf numFmtId="0" fontId="11" fillId="0" borderId="0" xfId="0" applyFont="1" applyAlignment="1">
      <alignment horizontal="center"/>
    </xf>
    <xf numFmtId="49" fontId="8" fillId="0" borderId="4" xfId="0" applyNumberFormat="1" applyFont="1" applyBorder="1" applyAlignment="1">
      <alignment horizontal="left" vertical="top"/>
    </xf>
    <xf numFmtId="0" fontId="8" fillId="0" borderId="24" xfId="0" applyFont="1" applyBorder="1" applyAlignment="1"/>
    <xf numFmtId="0" fontId="8" fillId="0" borderId="24" xfId="0" applyFont="1" applyBorder="1"/>
    <xf numFmtId="0" fontId="8" fillId="0" borderId="58" xfId="0" applyFont="1" applyBorder="1"/>
    <xf numFmtId="44" fontId="28" fillId="0" borderId="0" xfId="2" applyFont="1" applyBorder="1" applyAlignment="1"/>
    <xf numFmtId="49" fontId="7" fillId="0" borderId="9" xfId="0" applyNumberFormat="1" applyFont="1" applyBorder="1" applyAlignment="1"/>
    <xf numFmtId="49" fontId="8" fillId="0" borderId="0" xfId="0" applyNumberFormat="1" applyFont="1" applyAlignment="1">
      <alignment horizontal="right"/>
    </xf>
    <xf numFmtId="49" fontId="8" fillId="0" borderId="0" xfId="0" applyNumberFormat="1" applyFont="1" applyAlignment="1">
      <alignment horizontal="right" vertical="center"/>
    </xf>
    <xf numFmtId="49" fontId="3" fillId="0" borderId="1" xfId="0" applyNumberFormat="1" applyFont="1" applyBorder="1" applyAlignment="1">
      <alignment horizontal="center" vertical="center"/>
    </xf>
    <xf numFmtId="49" fontId="7" fillId="0" borderId="0" xfId="0" applyNumberFormat="1" applyFont="1" applyBorder="1" applyAlignment="1"/>
    <xf numFmtId="49" fontId="24" fillId="0" borderId="9" xfId="0" applyNumberFormat="1" applyFont="1" applyBorder="1" applyAlignment="1">
      <alignment horizontal="center"/>
    </xf>
    <xf numFmtId="49" fontId="11" fillId="0" borderId="9" xfId="0" applyNumberFormat="1" applyFont="1" applyBorder="1" applyAlignment="1">
      <alignment horizontal="left" indent="1"/>
    </xf>
    <xf numFmtId="49" fontId="11" fillId="0" borderId="9" xfId="0" applyNumberFormat="1" applyFont="1" applyBorder="1" applyAlignment="1">
      <alignment horizontal="left" indent="2"/>
    </xf>
    <xf numFmtId="49" fontId="11" fillId="0" borderId="0" xfId="0" applyNumberFormat="1" applyFont="1" applyBorder="1" applyAlignment="1">
      <alignment horizontal="left" indent="1"/>
    </xf>
    <xf numFmtId="49" fontId="2" fillId="0" borderId="1" xfId="0" applyNumberFormat="1" applyFont="1" applyBorder="1" applyAlignment="1">
      <alignment vertical="top"/>
    </xf>
    <xf numFmtId="49" fontId="11" fillId="0" borderId="1" xfId="0" applyNumberFormat="1" applyFont="1" applyBorder="1" applyAlignment="1">
      <alignment vertical="top"/>
    </xf>
    <xf numFmtId="0" fontId="0" fillId="0" borderId="13" xfId="0" applyBorder="1" applyAlignment="1">
      <alignment horizontal="center"/>
    </xf>
    <xf numFmtId="49" fontId="11" fillId="0" borderId="14" xfId="0" applyNumberFormat="1" applyFont="1" applyBorder="1" applyAlignment="1">
      <alignment horizontal="left" indent="1"/>
    </xf>
    <xf numFmtId="49" fontId="3" fillId="0" borderId="15" xfId="0" applyNumberFormat="1" applyFont="1" applyBorder="1"/>
    <xf numFmtId="49" fontId="16" fillId="0" borderId="9" xfId="0" applyNumberFormat="1" applyFont="1" applyBorder="1" applyAlignment="1"/>
    <xf numFmtId="49" fontId="11" fillId="0" borderId="9" xfId="0" applyNumberFormat="1" applyFont="1" applyBorder="1" applyAlignment="1">
      <alignment horizontal="left" indent="3"/>
    </xf>
    <xf numFmtId="49" fontId="19" fillId="0" borderId="0" xfId="0" applyNumberFormat="1" applyFont="1" applyBorder="1" applyAlignment="1">
      <alignment horizontal="left" indent="1"/>
    </xf>
    <xf numFmtId="0" fontId="12" fillId="0" borderId="9" xfId="0" applyFont="1" applyBorder="1" applyAlignment="1">
      <alignment horizontal="left" vertical="top" indent="5"/>
    </xf>
    <xf numFmtId="49" fontId="10" fillId="0" borderId="2" xfId="0" applyNumberFormat="1" applyFont="1" applyBorder="1" applyAlignment="1">
      <alignment horizontal="left" indent="1"/>
    </xf>
    <xf numFmtId="49" fontId="11" fillId="0" borderId="0" xfId="0" applyNumberFormat="1" applyFont="1" applyBorder="1" applyAlignment="1">
      <alignment horizontal="left" indent="2"/>
    </xf>
    <xf numFmtId="49" fontId="12" fillId="0" borderId="0" xfId="0" applyNumberFormat="1" applyFont="1" applyBorder="1" applyAlignment="1">
      <alignment horizontal="left" indent="2"/>
    </xf>
    <xf numFmtId="49" fontId="12" fillId="0" borderId="5" xfId="0" applyNumberFormat="1" applyFont="1" applyBorder="1" applyAlignment="1">
      <alignment horizontal="left" indent="1"/>
    </xf>
    <xf numFmtId="49" fontId="11" fillId="0" borderId="15" xfId="0" applyNumberFormat="1" applyFont="1" applyBorder="1" applyAlignment="1">
      <alignment horizontal="left" indent="1"/>
    </xf>
    <xf numFmtId="0" fontId="12" fillId="0" borderId="0" xfId="0" applyFont="1" applyBorder="1" applyAlignment="1">
      <alignment horizontal="left" vertical="top" indent="5"/>
    </xf>
    <xf numFmtId="49" fontId="14" fillId="0" borderId="5" xfId="0" applyNumberFormat="1" applyFont="1" applyBorder="1" applyAlignment="1">
      <alignment horizontal="left" indent="1"/>
    </xf>
    <xf numFmtId="49" fontId="62" fillId="0" borderId="2" xfId="0" applyNumberFormat="1" applyFont="1" applyBorder="1" applyAlignment="1">
      <alignment horizontal="left" indent="1"/>
    </xf>
    <xf numFmtId="49" fontId="11" fillId="0" borderId="0" xfId="0" applyNumberFormat="1" applyFont="1" applyBorder="1" applyAlignment="1">
      <alignment horizontal="left" indent="3"/>
    </xf>
    <xf numFmtId="49" fontId="11" fillId="0" borderId="13" xfId="0" applyNumberFormat="1" applyFont="1" applyBorder="1" applyAlignment="1"/>
    <xf numFmtId="0" fontId="8" fillId="0" borderId="0" xfId="0" applyFont="1" applyBorder="1" applyAlignment="1">
      <alignment horizontal="left" vertical="center" indent="5"/>
    </xf>
    <xf numFmtId="0" fontId="8" fillId="0" borderId="0" xfId="0" applyFont="1" applyBorder="1" applyAlignment="1">
      <alignment vertical="top"/>
    </xf>
    <xf numFmtId="0" fontId="0" fillId="0" borderId="24" xfId="0" applyBorder="1"/>
    <xf numFmtId="49" fontId="11" fillId="0" borderId="24" xfId="0" applyNumberFormat="1" applyFont="1" applyBorder="1" applyAlignment="1"/>
    <xf numFmtId="0" fontId="11" fillId="0" borderId="24" xfId="0" applyFont="1" applyBorder="1" applyAlignment="1"/>
    <xf numFmtId="0" fontId="0" fillId="0" borderId="58" xfId="0" applyBorder="1"/>
    <xf numFmtId="0" fontId="0" fillId="0" borderId="43" xfId="0" applyBorder="1"/>
    <xf numFmtId="4" fontId="0" fillId="0" borderId="0" xfId="0" applyNumberFormat="1" applyBorder="1"/>
    <xf numFmtId="0" fontId="8" fillId="0" borderId="58" xfId="0" applyFont="1" applyBorder="1" applyAlignment="1">
      <alignment horizontal="left" vertical="center" indent="5"/>
    </xf>
    <xf numFmtId="0" fontId="0" fillId="0" borderId="43" xfId="0" applyBorder="1" applyAlignment="1"/>
    <xf numFmtId="49" fontId="28" fillId="3" borderId="13" xfId="0" applyNumberFormat="1" applyFont="1" applyFill="1" applyBorder="1" applyAlignment="1" applyProtection="1">
      <alignment vertical="center"/>
      <protection locked="0"/>
    </xf>
    <xf numFmtId="49" fontId="55" fillId="0" borderId="9" xfId="0" applyNumberFormat="1" applyFont="1" applyBorder="1" applyAlignment="1">
      <alignment vertical="center"/>
    </xf>
    <xf numFmtId="49" fontId="55" fillId="0" borderId="0" xfId="0" applyNumberFormat="1" applyFont="1" applyBorder="1" applyAlignment="1">
      <alignment horizontal="left" vertical="center" indent="3"/>
    </xf>
    <xf numFmtId="49" fontId="59" fillId="0" borderId="9" xfId="0" applyNumberFormat="1" applyFont="1" applyBorder="1" applyAlignment="1">
      <alignment vertical="center"/>
    </xf>
    <xf numFmtId="49" fontId="74" fillId="0" borderId="0" xfId="0" applyNumberFormat="1" applyFont="1" applyBorder="1" applyAlignment="1"/>
    <xf numFmtId="49" fontId="31" fillId="0" borderId="1" xfId="0" applyNumberFormat="1" applyFont="1" applyBorder="1" applyAlignment="1">
      <alignment horizontal="left" indent="1"/>
    </xf>
    <xf numFmtId="49" fontId="19" fillId="0" borderId="9" xfId="0" applyNumberFormat="1" applyFont="1" applyBorder="1" applyAlignment="1">
      <alignment horizontal="left" indent="1"/>
    </xf>
    <xf numFmtId="49" fontId="19" fillId="0" borderId="9" xfId="0" applyNumberFormat="1" applyFont="1" applyBorder="1" applyAlignment="1">
      <alignment horizontal="left" indent="2"/>
    </xf>
    <xf numFmtId="49" fontId="17" fillId="0" borderId="9" xfId="0" applyNumberFormat="1" applyFont="1" applyBorder="1" applyAlignment="1">
      <alignment horizontal="left" indent="2"/>
    </xf>
    <xf numFmtId="49" fontId="19" fillId="0" borderId="9" xfId="0" applyNumberFormat="1" applyFont="1" applyBorder="1" applyAlignment="1">
      <alignment horizontal="left" vertical="top" indent="1"/>
    </xf>
    <xf numFmtId="49" fontId="19" fillId="0" borderId="0" xfId="0" applyNumberFormat="1" applyFont="1" applyBorder="1" applyAlignment="1">
      <alignment horizontal="center" vertical="center"/>
    </xf>
    <xf numFmtId="49" fontId="11" fillId="0" borderId="4" xfId="0" applyNumberFormat="1" applyFont="1" applyBorder="1" applyAlignment="1">
      <alignment horizontal="left"/>
    </xf>
    <xf numFmtId="0" fontId="70" fillId="0" borderId="0" xfId="0" applyFont="1"/>
    <xf numFmtId="0" fontId="0" fillId="3" borderId="59" xfId="0" applyFill="1" applyBorder="1" applyProtection="1">
      <protection locked="0"/>
    </xf>
    <xf numFmtId="0" fontId="0" fillId="3" borderId="0" xfId="0" applyFill="1" applyBorder="1" applyProtection="1">
      <protection locked="0"/>
    </xf>
    <xf numFmtId="0" fontId="0" fillId="3" borderId="21" xfId="0" applyFill="1" applyBorder="1" applyProtection="1">
      <protection locked="0"/>
    </xf>
    <xf numFmtId="167" fontId="0" fillId="0" borderId="0" xfId="0" applyNumberFormat="1"/>
    <xf numFmtId="0" fontId="44" fillId="0" borderId="0" xfId="0" applyFont="1" applyAlignment="1">
      <alignment horizontal="left"/>
    </xf>
    <xf numFmtId="43" fontId="44" fillId="0" borderId="0" xfId="4" applyNumberFormat="1" applyFont="1" applyAlignment="1">
      <alignment horizontal="center"/>
    </xf>
    <xf numFmtId="49" fontId="77" fillId="0" borderId="9" xfId="0" applyNumberFormat="1" applyFont="1" applyBorder="1" applyAlignment="1"/>
    <xf numFmtId="49" fontId="7" fillId="0" borderId="1" xfId="0" applyNumberFormat="1" applyFont="1" applyBorder="1"/>
    <xf numFmtId="49" fontId="8" fillId="0" borderId="9" xfId="0" applyNumberFormat="1" applyFont="1" applyBorder="1"/>
    <xf numFmtId="49" fontId="8" fillId="0" borderId="4" xfId="0" applyNumberFormat="1" applyFont="1" applyBorder="1"/>
    <xf numFmtId="49" fontId="8" fillId="0" borderId="5" xfId="0" applyNumberFormat="1" applyFont="1" applyBorder="1"/>
    <xf numFmtId="49" fontId="77" fillId="0" borderId="0" xfId="0" applyNumberFormat="1" applyFont="1"/>
    <xf numFmtId="49" fontId="77" fillId="0" borderId="9" xfId="0" applyNumberFormat="1" applyFont="1" applyBorder="1"/>
    <xf numFmtId="165" fontId="8" fillId="0" borderId="0" xfId="0" applyNumberFormat="1" applyFont="1" applyAlignment="1">
      <alignment horizontal="right"/>
    </xf>
    <xf numFmtId="0" fontId="8" fillId="0" borderId="0" xfId="0" applyFont="1"/>
    <xf numFmtId="165" fontId="8" fillId="0" borderId="0" xfId="0" applyNumberFormat="1" applyFont="1"/>
    <xf numFmtId="4" fontId="8" fillId="0" borderId="0" xfId="0" applyNumberFormat="1" applyFont="1"/>
    <xf numFmtId="4" fontId="8" fillId="0" borderId="5" xfId="0" applyNumberFormat="1" applyFont="1" applyBorder="1"/>
    <xf numFmtId="165" fontId="8" fillId="0" borderId="5" xfId="0" applyNumberFormat="1" applyFont="1" applyBorder="1"/>
    <xf numFmtId="165" fontId="8" fillId="0" borderId="0" xfId="0" applyNumberFormat="1" applyFont="1" applyBorder="1"/>
    <xf numFmtId="0" fontId="8" fillId="0" borderId="0" xfId="0" applyFont="1" applyBorder="1"/>
    <xf numFmtId="4" fontId="8" fillId="0" borderId="0" xfId="0" applyNumberFormat="1" applyFont="1" applyBorder="1"/>
    <xf numFmtId="0" fontId="8" fillId="0" borderId="5" xfId="0" applyFont="1" applyBorder="1"/>
    <xf numFmtId="166" fontId="8" fillId="0" borderId="0" xfId="0" applyNumberFormat="1" applyFont="1" applyAlignment="1">
      <alignment horizontal="left"/>
    </xf>
    <xf numFmtId="0" fontId="8" fillId="0" borderId="0" xfId="0" applyFont="1" applyAlignment="1">
      <alignment horizontal="left"/>
    </xf>
    <xf numFmtId="0" fontId="78" fillId="0" borderId="0" xfId="0" applyFont="1" applyAlignment="1">
      <alignment horizontal="left"/>
    </xf>
    <xf numFmtId="49" fontId="8" fillId="0" borderId="5" xfId="0" applyNumberFormat="1" applyFont="1" applyBorder="1" applyAlignment="1">
      <alignment horizontal="right"/>
    </xf>
    <xf numFmtId="49" fontId="79" fillId="0" borderId="0" xfId="0" applyNumberFormat="1" applyFont="1" applyFill="1" applyAlignment="1"/>
    <xf numFmtId="0" fontId="12" fillId="0" borderId="15" xfId="0" applyFont="1" applyBorder="1" applyAlignment="1"/>
    <xf numFmtId="49" fontId="11" fillId="0" borderId="15" xfId="0" applyNumberFormat="1" applyFont="1" applyBorder="1"/>
    <xf numFmtId="0" fontId="0" fillId="0" borderId="44" xfId="0" applyBorder="1"/>
    <xf numFmtId="0" fontId="0" fillId="0" borderId="42" xfId="0" applyBorder="1"/>
    <xf numFmtId="49" fontId="19" fillId="0" borderId="9" xfId="0" applyNumberFormat="1" applyFont="1" applyFill="1" applyBorder="1" applyAlignment="1"/>
    <xf numFmtId="0" fontId="0" fillId="0" borderId="0" xfId="0" applyFont="1" applyFill="1" applyBorder="1"/>
    <xf numFmtId="0" fontId="12" fillId="0" borderId="0" xfId="0" applyFont="1" applyFill="1" applyBorder="1" applyAlignment="1"/>
    <xf numFmtId="0" fontId="0" fillId="0" borderId="0" xfId="0" applyFill="1" applyBorder="1" applyAlignment="1"/>
    <xf numFmtId="49" fontId="19" fillId="0" borderId="9" xfId="0" applyNumberFormat="1" applyFont="1" applyFill="1" applyBorder="1" applyAlignment="1">
      <alignment vertical="center"/>
    </xf>
    <xf numFmtId="49" fontId="37" fillId="0" borderId="0" xfId="0" applyNumberFormat="1" applyFont="1" applyFill="1" applyBorder="1" applyAlignment="1"/>
    <xf numFmtId="0" fontId="28" fillId="3" borderId="5" xfId="0" applyFont="1" applyFill="1" applyBorder="1" applyAlignment="1" applyProtection="1">
      <alignment horizontal="center"/>
      <protection locked="0"/>
    </xf>
    <xf numFmtId="49" fontId="28" fillId="3" borderId="7" xfId="0" applyNumberFormat="1" applyFont="1" applyFill="1" applyBorder="1" applyAlignment="1" applyProtection="1">
      <alignment horizontal="center"/>
      <protection locked="0"/>
    </xf>
    <xf numFmtId="49" fontId="28" fillId="3" borderId="25" xfId="0" applyNumberFormat="1" applyFont="1" applyFill="1" applyBorder="1" applyAlignment="1" applyProtection="1">
      <alignment horizontal="center"/>
      <protection locked="0"/>
    </xf>
    <xf numFmtId="49" fontId="28" fillId="3" borderId="9" xfId="0" applyNumberFormat="1" applyFont="1" applyFill="1" applyBorder="1" applyAlignment="1" applyProtection="1">
      <alignment horizontal="center"/>
      <protection locked="0"/>
    </xf>
    <xf numFmtId="43" fontId="13" fillId="0" borderId="0" xfId="4" applyFont="1" applyFill="1" applyBorder="1"/>
    <xf numFmtId="43" fontId="40" fillId="3" borderId="5" xfId="4" applyFont="1" applyFill="1" applyBorder="1" applyAlignment="1" applyProtection="1">
      <protection locked="0"/>
    </xf>
    <xf numFmtId="43" fontId="28" fillId="3" borderId="5" xfId="4" applyFont="1" applyFill="1" applyBorder="1" applyAlignment="1" applyProtection="1">
      <protection locked="0"/>
    </xf>
    <xf numFmtId="43" fontId="28" fillId="0" borderId="5" xfId="4" applyFont="1" applyFill="1" applyBorder="1" applyAlignment="1" applyProtection="1"/>
    <xf numFmtId="49" fontId="29" fillId="0" borderId="0" xfId="0" applyNumberFormat="1" applyFont="1" applyFill="1" applyAlignment="1"/>
    <xf numFmtId="0" fontId="30" fillId="0" borderId="0" xfId="0" applyFont="1" applyFill="1" applyAlignment="1"/>
    <xf numFmtId="49" fontId="29" fillId="0" borderId="0" xfId="0" applyNumberFormat="1" applyFont="1" applyFill="1" applyAlignment="1">
      <alignment horizontal="right"/>
    </xf>
    <xf numFmtId="49" fontId="29" fillId="0" borderId="10" xfId="0" applyNumberFormat="1" applyFont="1" applyFill="1" applyBorder="1" applyAlignment="1">
      <alignment horizontal="right"/>
    </xf>
    <xf numFmtId="0" fontId="28" fillId="3" borderId="35" xfId="0" applyFont="1" applyFill="1" applyBorder="1" applyAlignment="1" applyProtection="1">
      <alignment horizontal="left"/>
      <protection locked="0"/>
    </xf>
    <xf numFmtId="0" fontId="28" fillId="3" borderId="9" xfId="0" applyFont="1" applyFill="1" applyBorder="1" applyAlignment="1" applyProtection="1">
      <alignment horizontal="left"/>
      <protection locked="0"/>
    </xf>
    <xf numFmtId="0" fontId="28" fillId="3" borderId="45" xfId="0" applyFont="1" applyFill="1" applyBorder="1" applyAlignment="1" applyProtection="1">
      <alignment horizontal="left"/>
      <protection locked="0"/>
    </xf>
    <xf numFmtId="0" fontId="28" fillId="3" borderId="11" xfId="0" applyFont="1" applyFill="1" applyBorder="1" applyAlignment="1" applyProtection="1">
      <alignment horizontal="left"/>
      <protection locked="0"/>
    </xf>
    <xf numFmtId="0" fontId="28" fillId="3" borderId="63" xfId="0" applyFont="1" applyFill="1" applyBorder="1" applyAlignment="1" applyProtection="1">
      <alignment horizontal="left"/>
      <protection locked="0"/>
    </xf>
    <xf numFmtId="0" fontId="28" fillId="3" borderId="64" xfId="0" applyFont="1" applyFill="1" applyBorder="1" applyAlignment="1" applyProtection="1">
      <alignment horizontal="left"/>
      <protection locked="0"/>
    </xf>
    <xf numFmtId="0" fontId="28" fillId="3" borderId="42" xfId="0" applyFont="1" applyFill="1" applyBorder="1" applyAlignment="1" applyProtection="1">
      <alignment horizontal="left"/>
      <protection locked="0"/>
    </xf>
    <xf numFmtId="0" fontId="28" fillId="3" borderId="46" xfId="0" applyFont="1" applyFill="1" applyBorder="1" applyAlignment="1" applyProtection="1">
      <alignment horizontal="left"/>
      <protection locked="0"/>
    </xf>
    <xf numFmtId="43" fontId="28" fillId="3" borderId="3" xfId="0" applyNumberFormat="1" applyFont="1" applyFill="1" applyBorder="1" applyAlignment="1" applyProtection="1">
      <alignment horizontal="center"/>
      <protection locked="0"/>
    </xf>
    <xf numFmtId="43" fontId="28" fillId="3" borderId="29" xfId="0" applyNumberFormat="1" applyFont="1" applyFill="1" applyBorder="1" applyAlignment="1" applyProtection="1">
      <alignment horizontal="center"/>
      <protection locked="0"/>
    </xf>
    <xf numFmtId="43" fontId="28" fillId="3" borderId="10" xfId="0" applyNumberFormat="1" applyFont="1" applyFill="1" applyBorder="1" applyAlignment="1" applyProtection="1">
      <alignment horizontal="center"/>
      <protection locked="0"/>
    </xf>
    <xf numFmtId="43" fontId="28" fillId="3" borderId="30" xfId="0" applyNumberFormat="1" applyFont="1" applyFill="1" applyBorder="1" applyAlignment="1" applyProtection="1">
      <alignment horizontal="center"/>
      <protection locked="0"/>
    </xf>
    <xf numFmtId="43" fontId="28" fillId="3" borderId="31" xfId="0" applyNumberFormat="1" applyFont="1" applyFill="1" applyBorder="1" applyAlignment="1" applyProtection="1">
      <alignment horizontal="center"/>
      <protection locked="0"/>
    </xf>
    <xf numFmtId="43" fontId="28" fillId="3" borderId="11" xfId="0" applyNumberFormat="1" applyFont="1" applyFill="1" applyBorder="1" applyAlignment="1" applyProtection="1">
      <alignment horizontal="center"/>
      <protection locked="0"/>
    </xf>
    <xf numFmtId="0" fontId="80" fillId="0" borderId="0" xfId="0" applyFont="1" applyAlignment="1">
      <alignment horizontal="right"/>
    </xf>
    <xf numFmtId="0" fontId="81" fillId="0" borderId="0" xfId="0" applyFont="1"/>
    <xf numFmtId="0" fontId="81" fillId="0" borderId="0" xfId="0" applyFont="1" applyAlignment="1">
      <alignment horizontal="right"/>
    </xf>
    <xf numFmtId="0" fontId="2" fillId="0" borderId="0" xfId="0" applyFont="1" applyAlignment="1">
      <alignment horizontal="left"/>
    </xf>
    <xf numFmtId="43" fontId="2" fillId="0" borderId="15" xfId="0" applyNumberFormat="1" applyFont="1" applyBorder="1" applyAlignment="1">
      <alignment horizontal="left"/>
    </xf>
    <xf numFmtId="0" fontId="2" fillId="0" borderId="0" xfId="0" applyFont="1" applyAlignment="1">
      <alignment horizontal="center" wrapText="1"/>
    </xf>
    <xf numFmtId="0" fontId="28" fillId="0" borderId="6" xfId="0" applyFont="1" applyFill="1" applyBorder="1" applyAlignment="1" applyProtection="1">
      <alignment horizontal="center"/>
    </xf>
    <xf numFmtId="0" fontId="28" fillId="0" borderId="25" xfId="0" applyFont="1" applyFill="1" applyBorder="1" applyAlignment="1" applyProtection="1">
      <alignment horizontal="center"/>
    </xf>
    <xf numFmtId="0" fontId="28" fillId="0" borderId="36" xfId="0" applyFont="1" applyFill="1" applyBorder="1" applyAlignment="1" applyProtection="1">
      <alignment horizontal="center"/>
    </xf>
    <xf numFmtId="0" fontId="0" fillId="3" borderId="0" xfId="0" applyFill="1" applyAlignment="1" applyProtection="1">
      <alignment wrapText="1"/>
      <protection locked="0"/>
    </xf>
    <xf numFmtId="0" fontId="0" fillId="3" borderId="0" xfId="0" applyFill="1" applyAlignment="1" applyProtection="1">
      <alignment horizontal="center" wrapText="1"/>
      <protection locked="0"/>
    </xf>
    <xf numFmtId="0" fontId="0" fillId="3" borderId="0" xfId="0" applyFill="1" applyProtection="1">
      <protection locked="0"/>
    </xf>
    <xf numFmtId="0" fontId="26" fillId="0" borderId="0" xfId="0" applyFont="1" applyFill="1" applyAlignment="1" applyProtection="1">
      <alignment wrapText="1"/>
    </xf>
    <xf numFmtId="0" fontId="26" fillId="0" borderId="0" xfId="0" applyFont="1" applyFill="1" applyAlignment="1" applyProtection="1">
      <alignment horizontal="center" wrapText="1"/>
    </xf>
    <xf numFmtId="0" fontId="0" fillId="0" borderId="0" xfId="0" applyProtection="1">
      <protection locked="0"/>
    </xf>
    <xf numFmtId="43" fontId="0" fillId="0" borderId="0" xfId="4" applyNumberFormat="1" applyFont="1" applyProtection="1">
      <protection locked="0"/>
    </xf>
    <xf numFmtId="43" fontId="0" fillId="0" borderId="0" xfId="4" applyNumberFormat="1" applyFont="1" applyBorder="1" applyProtection="1">
      <protection locked="0"/>
    </xf>
    <xf numFmtId="0" fontId="0" fillId="0" borderId="0" xfId="0" applyProtection="1"/>
    <xf numFmtId="0" fontId="26" fillId="0" borderId="0" xfId="0" applyFont="1" applyProtection="1"/>
    <xf numFmtId="43" fontId="44" fillId="0" borderId="0" xfId="4" applyNumberFormat="1" applyFont="1" applyAlignment="1" applyProtection="1">
      <alignment horizontal="center"/>
    </xf>
    <xf numFmtId="43" fontId="44" fillId="0" borderId="0" xfId="4" applyNumberFormat="1" applyFont="1" applyProtection="1"/>
    <xf numFmtId="43" fontId="76" fillId="0" borderId="0" xfId="4" applyNumberFormat="1" applyFont="1" applyBorder="1" applyProtection="1"/>
    <xf numFmtId="0" fontId="26" fillId="0" borderId="0" xfId="0" applyFont="1" applyAlignment="1" applyProtection="1">
      <alignment horizontal="center"/>
    </xf>
    <xf numFmtId="49" fontId="11" fillId="0" borderId="15" xfId="0" applyNumberFormat="1" applyFont="1" applyFill="1" applyBorder="1" applyAlignment="1" applyProtection="1">
      <alignment horizontal="right"/>
    </xf>
    <xf numFmtId="0" fontId="0" fillId="0" borderId="0" xfId="0" applyFill="1" applyProtection="1"/>
    <xf numFmtId="0" fontId="0" fillId="0" borderId="0" xfId="0" applyFill="1" applyAlignment="1" applyProtection="1">
      <alignment horizontal="center"/>
    </xf>
    <xf numFmtId="0" fontId="26" fillId="0" borderId="0" xfId="0" applyFont="1" applyFill="1" applyProtection="1"/>
    <xf numFmtId="0" fontId="0" fillId="0" borderId="65" xfId="0" applyFill="1" applyBorder="1" applyProtection="1"/>
    <xf numFmtId="0" fontId="0" fillId="0" borderId="59" xfId="0" applyFill="1" applyBorder="1" applyAlignment="1" applyProtection="1">
      <alignment horizontal="center"/>
    </xf>
    <xf numFmtId="0" fontId="0" fillId="0" borderId="66" xfId="0" applyFill="1" applyBorder="1" applyProtection="1"/>
    <xf numFmtId="0" fontId="0" fillId="0" borderId="0" xfId="0" applyFill="1" applyBorder="1" applyAlignment="1" applyProtection="1">
      <alignment horizontal="center"/>
    </xf>
    <xf numFmtId="0" fontId="0" fillId="0" borderId="67" xfId="0" applyFill="1" applyBorder="1" applyProtection="1"/>
    <xf numFmtId="0" fontId="0" fillId="0" borderId="21" xfId="0" applyFill="1" applyBorder="1" applyAlignment="1" applyProtection="1">
      <alignment horizontal="center"/>
    </xf>
    <xf numFmtId="49" fontId="8" fillId="0" borderId="15" xfId="0" applyNumberFormat="1" applyFont="1" applyFill="1" applyBorder="1" applyAlignment="1" applyProtection="1">
      <alignment horizontal="right"/>
    </xf>
    <xf numFmtId="49" fontId="8" fillId="0" borderId="15" xfId="0" applyNumberFormat="1" applyFont="1" applyBorder="1" applyAlignment="1"/>
    <xf numFmtId="49" fontId="8" fillId="0" borderId="12" xfId="0" applyNumberFormat="1" applyFont="1" applyBorder="1" applyAlignment="1"/>
    <xf numFmtId="43" fontId="0" fillId="4" borderId="10" xfId="4" applyFont="1" applyFill="1" applyBorder="1" applyProtection="1">
      <protection locked="0"/>
    </xf>
    <xf numFmtId="0" fontId="12" fillId="0" borderId="0" xfId="0" applyFont="1" applyBorder="1" applyProtection="1"/>
    <xf numFmtId="49" fontId="11" fillId="0" borderId="0" xfId="0" applyNumberFormat="1" applyFont="1" applyBorder="1" applyAlignment="1" applyProtection="1"/>
    <xf numFmtId="0" fontId="9" fillId="0" borderId="0" xfId="0" applyFont="1" applyBorder="1" applyProtection="1"/>
    <xf numFmtId="49" fontId="84" fillId="0" borderId="0" xfId="0" applyNumberFormat="1" applyFont="1" applyBorder="1" applyAlignment="1" applyProtection="1"/>
    <xf numFmtId="49" fontId="8" fillId="0" borderId="0" xfId="0" applyNumberFormat="1" applyFont="1" applyBorder="1" applyProtection="1"/>
    <xf numFmtId="49" fontId="8" fillId="0" borderId="0" xfId="0" applyNumberFormat="1" applyFont="1" applyBorder="1" applyAlignment="1" applyProtection="1"/>
    <xf numFmtId="0" fontId="0" fillId="0" borderId="0" xfId="0" applyFont="1" applyBorder="1" applyAlignment="1" applyProtection="1"/>
    <xf numFmtId="0" fontId="8" fillId="0" borderId="12" xfId="0" applyFont="1" applyBorder="1"/>
    <xf numFmtId="49" fontId="55" fillId="0" borderId="12" xfId="0" applyNumberFormat="1" applyFont="1" applyBorder="1" applyAlignment="1">
      <alignment horizontal="center"/>
    </xf>
    <xf numFmtId="0" fontId="23" fillId="0" borderId="7" xfId="0" applyFont="1" applyBorder="1" applyAlignment="1">
      <alignment horizontal="center" vertical="center" wrapText="1"/>
    </xf>
    <xf numFmtId="43" fontId="0" fillId="4" borderId="27" xfId="4" applyFont="1" applyFill="1" applyBorder="1" applyProtection="1">
      <protection locked="0"/>
    </xf>
    <xf numFmtId="0" fontId="34" fillId="3" borderId="49" xfId="0" applyFont="1" applyFill="1" applyBorder="1" applyAlignment="1" applyProtection="1">
      <protection locked="0"/>
    </xf>
    <xf numFmtId="0" fontId="34" fillId="3" borderId="51" xfId="0" applyFont="1" applyFill="1" applyBorder="1" applyProtection="1">
      <protection locked="0"/>
    </xf>
    <xf numFmtId="0" fontId="34" fillId="0" borderId="7" xfId="0" applyFont="1" applyBorder="1"/>
    <xf numFmtId="0" fontId="34" fillId="3" borderId="50" xfId="0" applyFont="1" applyFill="1" applyBorder="1" applyAlignment="1" applyProtection="1">
      <protection locked="0"/>
    </xf>
    <xf numFmtId="0" fontId="34" fillId="3" borderId="52" xfId="0" applyFont="1" applyFill="1" applyBorder="1" applyProtection="1">
      <protection locked="0"/>
    </xf>
    <xf numFmtId="49" fontId="53" fillId="3" borderId="50" xfId="0" applyNumberFormat="1" applyFont="1" applyFill="1" applyBorder="1" applyAlignment="1" applyProtection="1">
      <protection locked="0"/>
    </xf>
    <xf numFmtId="0" fontId="28" fillId="0" borderId="9" xfId="0" applyNumberFormat="1" applyFont="1" applyBorder="1" applyAlignment="1"/>
    <xf numFmtId="0" fontId="34" fillId="3" borderId="51" xfId="0" applyFont="1" applyFill="1" applyBorder="1" applyAlignment="1" applyProtection="1">
      <alignment horizontal="center"/>
      <protection locked="0"/>
    </xf>
    <xf numFmtId="0" fontId="34" fillId="3" borderId="52" xfId="0" applyFont="1" applyFill="1" applyBorder="1" applyAlignment="1" applyProtection="1">
      <alignment horizontal="center"/>
      <protection locked="0"/>
    </xf>
    <xf numFmtId="0" fontId="19" fillId="0" borderId="8" xfId="0" applyFont="1" applyBorder="1" applyAlignment="1">
      <alignment horizontal="center"/>
    </xf>
    <xf numFmtId="0" fontId="19" fillId="0" borderId="0" xfId="0" applyFont="1" applyBorder="1" applyProtection="1"/>
    <xf numFmtId="49" fontId="8" fillId="0" borderId="2" xfId="0" applyNumberFormat="1" applyFont="1" applyBorder="1" applyAlignment="1">
      <alignment wrapText="1"/>
    </xf>
    <xf numFmtId="49" fontId="8" fillId="0" borderId="0" xfId="0" applyNumberFormat="1" applyFont="1" applyBorder="1" applyAlignment="1">
      <alignment vertical="top" wrapText="1"/>
    </xf>
    <xf numFmtId="43" fontId="28" fillId="0" borderId="2" xfId="4" applyFont="1" applyBorder="1" applyAlignment="1"/>
    <xf numFmtId="43" fontId="28" fillId="0" borderId="0" xfId="4" applyFont="1" applyBorder="1" applyAlignment="1"/>
    <xf numFmtId="0" fontId="28" fillId="3" borderId="10" xfId="0" applyFont="1" applyFill="1" applyBorder="1" applyAlignment="1" applyProtection="1">
      <alignment horizontal="left"/>
      <protection locked="0"/>
    </xf>
    <xf numFmtId="0" fontId="28" fillId="3" borderId="29" xfId="0" applyFont="1" applyFill="1" applyBorder="1" applyAlignment="1" applyProtection="1">
      <alignment horizontal="left"/>
      <protection locked="0"/>
    </xf>
    <xf numFmtId="49" fontId="8" fillId="0" borderId="2" xfId="0" applyNumberFormat="1" applyFont="1" applyBorder="1" applyAlignment="1">
      <alignment horizontal="left" vertical="top"/>
    </xf>
    <xf numFmtId="49" fontId="28" fillId="0" borderId="4" xfId="0" applyNumberFormat="1" applyFont="1" applyBorder="1" applyAlignment="1">
      <alignment vertical="top"/>
    </xf>
    <xf numFmtId="0" fontId="28" fillId="0" borderId="5" xfId="0" applyNumberFormat="1" applyFont="1" applyBorder="1" applyAlignment="1">
      <alignment vertical="top"/>
    </xf>
    <xf numFmtId="49" fontId="28" fillId="0" borderId="5" xfId="0" applyNumberFormat="1" applyFont="1" applyBorder="1" applyAlignment="1">
      <alignment vertical="top"/>
    </xf>
    <xf numFmtId="0" fontId="28" fillId="0" borderId="5" xfId="0" applyFont="1" applyBorder="1" applyAlignment="1"/>
    <xf numFmtId="49" fontId="28" fillId="0" borderId="4" xfId="0" applyNumberFormat="1" applyFont="1" applyBorder="1" applyAlignment="1"/>
    <xf numFmtId="49" fontId="28" fillId="0" borderId="5" xfId="0" applyNumberFormat="1" applyFont="1" applyBorder="1" applyAlignment="1">
      <alignment vertical="top"/>
    </xf>
    <xf numFmtId="49" fontId="2" fillId="0" borderId="0" xfId="0" applyNumberFormat="1" applyFont="1" applyBorder="1" applyAlignment="1">
      <alignment horizontal="right"/>
    </xf>
    <xf numFmtId="0" fontId="28" fillId="0" borderId="5" xfId="0" applyFont="1" applyBorder="1" applyAlignment="1">
      <alignment vertical="center"/>
    </xf>
    <xf numFmtId="0" fontId="28" fillId="0" borderId="5" xfId="0" applyNumberFormat="1" applyFont="1" applyBorder="1" applyAlignment="1">
      <alignment vertical="center"/>
    </xf>
    <xf numFmtId="0" fontId="28" fillId="0" borderId="2" xfId="0" applyFont="1" applyBorder="1" applyAlignment="1">
      <alignment horizontal="right"/>
    </xf>
    <xf numFmtId="0" fontId="28" fillId="0" borderId="3" xfId="0" applyFont="1" applyBorder="1" applyAlignment="1">
      <alignment horizontal="right"/>
    </xf>
    <xf numFmtId="0" fontId="28" fillId="0" borderId="16" xfId="0" applyFont="1" applyFill="1" applyBorder="1"/>
    <xf numFmtId="0" fontId="0" fillId="0" borderId="68" xfId="0" applyBorder="1" applyAlignment="1"/>
    <xf numFmtId="0" fontId="0" fillId="0" borderId="69" xfId="0" applyBorder="1" applyAlignment="1"/>
    <xf numFmtId="0" fontId="0" fillId="0" borderId="69" xfId="0" applyBorder="1"/>
    <xf numFmtId="0" fontId="0" fillId="0" borderId="70" xfId="0" applyBorder="1"/>
    <xf numFmtId="0" fontId="0" fillId="0" borderId="68" xfId="0" applyBorder="1"/>
    <xf numFmtId="0" fontId="35" fillId="0" borderId="0" xfId="0" applyFont="1" applyBorder="1" applyAlignment="1"/>
    <xf numFmtId="0" fontId="82" fillId="0" borderId="10" xfId="0" applyFont="1" applyBorder="1"/>
    <xf numFmtId="44" fontId="28" fillId="0" borderId="0" xfId="2" applyFont="1" applyFill="1" applyBorder="1" applyAlignment="1" applyProtection="1"/>
    <xf numFmtId="43" fontId="28" fillId="0" borderId="0" xfId="4" applyFont="1" applyFill="1" applyBorder="1" applyAlignment="1" applyProtection="1">
      <alignment horizontal="left"/>
    </xf>
    <xf numFmtId="44" fontId="28" fillId="0" borderId="1" xfId="2" applyFont="1" applyFill="1" applyBorder="1" applyAlignment="1" applyProtection="1"/>
    <xf numFmtId="44" fontId="28" fillId="0" borderId="9" xfId="2" applyFont="1" applyFill="1" applyBorder="1" applyAlignment="1" applyProtection="1"/>
    <xf numFmtId="49" fontId="13" fillId="0" borderId="35" xfId="0" applyNumberFormat="1" applyFont="1" applyBorder="1"/>
    <xf numFmtId="0" fontId="34" fillId="0" borderId="2" xfId="0" applyNumberFormat="1" applyFont="1" applyBorder="1" applyAlignment="1"/>
    <xf numFmtId="49" fontId="28" fillId="0" borderId="0" xfId="0" applyNumberFormat="1" applyFont="1" applyBorder="1" applyAlignment="1">
      <alignment vertical="center"/>
    </xf>
    <xf numFmtId="49" fontId="0" fillId="0" borderId="0" xfId="0" applyNumberFormat="1" applyBorder="1" applyAlignment="1">
      <alignment vertical="center"/>
    </xf>
    <xf numFmtId="0" fontId="27" fillId="0" borderId="5" xfId="0" applyFont="1" applyBorder="1" applyAlignment="1">
      <alignment horizontal="right" vertical="top"/>
    </xf>
    <xf numFmtId="0" fontId="27" fillId="0" borderId="11" xfId="0" applyFont="1" applyBorder="1" applyAlignment="1">
      <alignment horizontal="right" vertical="top"/>
    </xf>
    <xf numFmtId="49" fontId="8" fillId="0" borderId="2" xfId="0" applyNumberFormat="1" applyFont="1" applyBorder="1" applyAlignment="1">
      <alignment vertical="top"/>
    </xf>
    <xf numFmtId="0" fontId="26" fillId="0" borderId="0" xfId="0" applyFont="1"/>
    <xf numFmtId="0" fontId="26" fillId="0" borderId="0" xfId="0" applyFont="1" applyAlignment="1">
      <alignment horizontal="right"/>
    </xf>
    <xf numFmtId="0" fontId="26" fillId="0" borderId="0" xfId="0" applyFont="1" applyAlignment="1">
      <alignment vertical="top"/>
    </xf>
    <xf numFmtId="49" fontId="8" fillId="0" borderId="1" xfId="0" applyNumberFormat="1" applyFont="1" applyBorder="1" applyAlignment="1">
      <alignment vertical="top"/>
    </xf>
    <xf numFmtId="49" fontId="8" fillId="0" borderId="2" xfId="0" applyNumberFormat="1" applyFont="1" applyBorder="1" applyAlignment="1">
      <alignment vertical="top"/>
    </xf>
    <xf numFmtId="0" fontId="28" fillId="0" borderId="5" xfId="0" applyFont="1" applyBorder="1" applyAlignment="1">
      <alignment vertical="top"/>
    </xf>
    <xf numFmtId="0" fontId="26" fillId="0" borderId="0" xfId="0" applyFont="1" applyAlignment="1">
      <alignment horizontal="left"/>
    </xf>
    <xf numFmtId="43" fontId="0" fillId="4" borderId="25" xfId="4" applyFont="1" applyFill="1" applyBorder="1" applyProtection="1">
      <protection locked="0"/>
    </xf>
    <xf numFmtId="0" fontId="28" fillId="0" borderId="0" xfId="0" applyNumberFormat="1" applyFont="1" applyBorder="1" applyAlignment="1"/>
    <xf numFmtId="1" fontId="25" fillId="0" borderId="9" xfId="0" applyNumberFormat="1" applyFont="1" applyBorder="1" applyAlignment="1">
      <alignment horizontal="center"/>
    </xf>
    <xf numFmtId="1" fontId="8" fillId="0" borderId="9" xfId="0" applyNumberFormat="1" applyFont="1" applyBorder="1" applyAlignment="1"/>
    <xf numFmtId="49" fontId="22" fillId="0" borderId="5" xfId="0" applyNumberFormat="1" applyFont="1" applyBorder="1" applyAlignment="1"/>
    <xf numFmtId="49" fontId="87" fillId="0" borderId="0" xfId="0" applyNumberFormat="1" applyFont="1" applyBorder="1" applyAlignment="1"/>
    <xf numFmtId="49" fontId="87" fillId="0" borderId="0" xfId="0" applyNumberFormat="1" applyFont="1" applyBorder="1" applyAlignment="1">
      <alignment vertical="center"/>
    </xf>
    <xf numFmtId="0" fontId="88" fillId="0" borderId="0" xfId="0" applyFont="1" applyBorder="1" applyAlignment="1">
      <alignment horizontal="right" vertical="center"/>
    </xf>
    <xf numFmtId="0" fontId="34" fillId="0" borderId="10" xfId="0" applyFont="1" applyBorder="1" applyAlignment="1">
      <alignment horizontal="center" vertical="center"/>
    </xf>
    <xf numFmtId="49" fontId="11" fillId="0" borderId="9" xfId="0" applyNumberFormat="1" applyFont="1" applyBorder="1"/>
    <xf numFmtId="49" fontId="11" fillId="0" borderId="4" xfId="0" applyNumberFormat="1" applyFont="1" applyBorder="1"/>
    <xf numFmtId="0" fontId="0" fillId="0" borderId="15" xfId="0" applyBorder="1" applyAlignment="1">
      <alignment vertical="top"/>
    </xf>
    <xf numFmtId="0" fontId="28" fillId="0" borderId="15" xfId="0" applyFont="1" applyBorder="1" applyAlignment="1">
      <alignment horizontal="right" vertical="center"/>
    </xf>
    <xf numFmtId="0" fontId="28" fillId="3" borderId="15" xfId="0" applyFont="1" applyFill="1" applyBorder="1" applyAlignment="1" applyProtection="1">
      <alignment horizontal="left" vertical="center"/>
      <protection locked="0"/>
    </xf>
    <xf numFmtId="0" fontId="0" fillId="0" borderId="12" xfId="0" applyBorder="1" applyAlignment="1">
      <alignment vertical="top"/>
    </xf>
    <xf numFmtId="49" fontId="10" fillId="0" borderId="14" xfId="0" applyNumberFormat="1" applyFont="1" applyBorder="1" applyAlignment="1">
      <alignment vertical="top"/>
    </xf>
    <xf numFmtId="0" fontId="12" fillId="0" borderId="15" xfId="0" applyFont="1" applyBorder="1" applyAlignment="1">
      <alignment vertical="top"/>
    </xf>
    <xf numFmtId="0" fontId="27" fillId="0" borderId="0" xfId="0" applyNumberFormat="1" applyFont="1" applyBorder="1" applyAlignment="1"/>
    <xf numFmtId="0" fontId="27" fillId="0" borderId="24" xfId="0" applyNumberFormat="1" applyFont="1" applyBorder="1" applyAlignment="1">
      <alignment horizontal="left"/>
    </xf>
    <xf numFmtId="49" fontId="3" fillId="0" borderId="4" xfId="0" applyNumberFormat="1" applyFont="1" applyBorder="1" applyAlignment="1">
      <alignment horizontal="center" vertical="center"/>
    </xf>
    <xf numFmtId="49" fontId="28" fillId="0" borderId="5" xfId="0" applyNumberFormat="1" applyFont="1" applyBorder="1"/>
    <xf numFmtId="0" fontId="27" fillId="0" borderId="0" xfId="0" applyFont="1" applyBorder="1" applyAlignment="1">
      <alignment vertical="top"/>
    </xf>
    <xf numFmtId="43" fontId="0" fillId="4" borderId="27" xfId="4" applyFont="1" applyFill="1" applyBorder="1" applyAlignment="1" applyProtection="1">
      <alignment horizontal="right"/>
      <protection locked="0"/>
    </xf>
    <xf numFmtId="43" fontId="0" fillId="4" borderId="25" xfId="4" applyFont="1" applyFill="1" applyBorder="1" applyAlignment="1" applyProtection="1">
      <alignment horizontal="right"/>
      <protection locked="0"/>
    </xf>
    <xf numFmtId="43" fontId="0" fillId="4" borderId="7" xfId="4" applyFont="1" applyFill="1" applyBorder="1" applyAlignment="1" applyProtection="1">
      <alignment horizontal="right"/>
      <protection locked="0"/>
    </xf>
    <xf numFmtId="0" fontId="11" fillId="0" borderId="28" xfId="0" applyFont="1" applyBorder="1" applyAlignment="1">
      <alignment horizontal="right"/>
    </xf>
    <xf numFmtId="0" fontId="11" fillId="0" borderId="7" xfId="0" applyFont="1" applyBorder="1" applyAlignment="1">
      <alignment horizontal="right"/>
    </xf>
    <xf numFmtId="0" fontId="11" fillId="0" borderId="8" xfId="0" applyFont="1" applyBorder="1" applyAlignment="1">
      <alignment horizontal="right"/>
    </xf>
    <xf numFmtId="0" fontId="0" fillId="0" borderId="0" xfId="0" applyFont="1" applyProtection="1"/>
    <xf numFmtId="49" fontId="4" fillId="0" borderId="6" xfId="0" applyNumberFormat="1" applyFont="1" applyBorder="1" applyAlignment="1" applyProtection="1">
      <alignment horizontal="center"/>
    </xf>
    <xf numFmtId="49" fontId="21" fillId="0" borderId="1" xfId="0" applyNumberFormat="1" applyFont="1" applyBorder="1" applyAlignment="1" applyProtection="1"/>
    <xf numFmtId="0" fontId="12" fillId="0" borderId="2" xfId="0" applyFont="1" applyBorder="1" applyAlignment="1" applyProtection="1"/>
    <xf numFmtId="0" fontId="12" fillId="0" borderId="2" xfId="0" applyFont="1" applyBorder="1" applyProtection="1"/>
    <xf numFmtId="49" fontId="2" fillId="0" borderId="3" xfId="0" applyNumberFormat="1" applyFont="1" applyBorder="1" applyProtection="1"/>
    <xf numFmtId="49" fontId="3" fillId="0" borderId="7" xfId="0" applyNumberFormat="1" applyFont="1" applyBorder="1" applyAlignment="1" applyProtection="1">
      <alignment horizontal="center"/>
    </xf>
    <xf numFmtId="0" fontId="0" fillId="0" borderId="0" xfId="0" applyFont="1" applyAlignment="1" applyProtection="1"/>
    <xf numFmtId="0" fontId="12" fillId="0" borderId="0" xfId="0" applyFont="1" applyFill="1" applyBorder="1" applyProtection="1"/>
    <xf numFmtId="0" fontId="0" fillId="0" borderId="10" xfId="0" applyFont="1" applyBorder="1" applyProtection="1"/>
    <xf numFmtId="49" fontId="3" fillId="0" borderId="8" xfId="0" applyNumberFormat="1" applyFont="1" applyBorder="1" applyAlignment="1" applyProtection="1">
      <alignment horizontal="center" vertical="top"/>
    </xf>
    <xf numFmtId="0" fontId="12" fillId="0" borderId="4" xfId="0" applyFont="1" applyBorder="1" applyAlignment="1" applyProtection="1"/>
    <xf numFmtId="49" fontId="11" fillId="0" borderId="5" xfId="0" applyNumberFormat="1" applyFont="1" applyBorder="1" applyAlignment="1" applyProtection="1">
      <alignment horizontal="right"/>
    </xf>
    <xf numFmtId="0" fontId="12" fillId="0" borderId="5" xfId="0" applyFont="1" applyBorder="1" applyProtection="1"/>
    <xf numFmtId="49" fontId="11" fillId="0" borderId="5" xfId="0" applyNumberFormat="1" applyFont="1" applyBorder="1" applyAlignment="1" applyProtection="1">
      <alignment horizontal="center"/>
    </xf>
    <xf numFmtId="0" fontId="0" fillId="0" borderId="5" xfId="0" applyFont="1" applyBorder="1" applyProtection="1"/>
    <xf numFmtId="49" fontId="11" fillId="0" borderId="5" xfId="0" applyNumberFormat="1" applyFont="1" applyBorder="1" applyProtection="1"/>
    <xf numFmtId="0" fontId="0" fillId="0" borderId="11" xfId="0" applyFont="1" applyBorder="1" applyProtection="1"/>
    <xf numFmtId="0" fontId="0" fillId="0" borderId="6" xfId="0" applyFont="1" applyBorder="1" applyAlignment="1" applyProtection="1">
      <alignment horizontal="center"/>
    </xf>
    <xf numFmtId="49" fontId="3" fillId="0" borderId="1" xfId="0" applyNumberFormat="1" applyFont="1" applyBorder="1" applyAlignment="1" applyProtection="1"/>
    <xf numFmtId="0" fontId="0" fillId="0" borderId="2" xfId="0" applyFont="1" applyBorder="1" applyAlignment="1" applyProtection="1"/>
    <xf numFmtId="0" fontId="0" fillId="0" borderId="2" xfId="0" applyFont="1" applyBorder="1" applyProtection="1"/>
    <xf numFmtId="0" fontId="0" fillId="0" borderId="3" xfId="0" applyFont="1" applyBorder="1" applyProtection="1"/>
    <xf numFmtId="49" fontId="4" fillId="0" borderId="7" xfId="0" applyNumberFormat="1" applyFont="1" applyBorder="1" applyAlignment="1" applyProtection="1">
      <alignment horizontal="center"/>
    </xf>
    <xf numFmtId="49" fontId="11" fillId="0" borderId="9" xfId="0" applyNumberFormat="1" applyFont="1" applyBorder="1" applyAlignment="1" applyProtection="1"/>
    <xf numFmtId="0" fontId="0" fillId="0" borderId="0" xfId="0" applyFont="1" applyBorder="1" applyProtection="1"/>
    <xf numFmtId="0" fontId="0" fillId="0" borderId="7" xfId="0" applyFont="1" applyBorder="1" applyAlignment="1" applyProtection="1"/>
    <xf numFmtId="0" fontId="0" fillId="0" borderId="7" xfId="0" applyFont="1" applyBorder="1" applyAlignment="1" applyProtection="1">
      <alignment horizontal="center"/>
    </xf>
    <xf numFmtId="1" fontId="14" fillId="0" borderId="6" xfId="0" applyNumberFormat="1" applyFont="1" applyBorder="1" applyAlignment="1" applyProtection="1">
      <alignment horizontal="center"/>
    </xf>
    <xf numFmtId="49" fontId="7" fillId="0" borderId="1" xfId="0" applyNumberFormat="1" applyFont="1" applyBorder="1" applyAlignment="1" applyProtection="1"/>
    <xf numFmtId="1" fontId="14" fillId="0" borderId="8" xfId="0" applyNumberFormat="1" applyFont="1" applyBorder="1" applyAlignment="1" applyProtection="1">
      <alignment horizontal="center"/>
    </xf>
    <xf numFmtId="1" fontId="8" fillId="0" borderId="7" xfId="0" applyNumberFormat="1" applyFont="1" applyBorder="1" applyAlignment="1" applyProtection="1"/>
    <xf numFmtId="49" fontId="22" fillId="0" borderId="0" xfId="0" applyNumberFormat="1" applyFont="1" applyBorder="1" applyAlignment="1" applyProtection="1"/>
    <xf numFmtId="0" fontId="0" fillId="0" borderId="8" xfId="0" applyFont="1" applyBorder="1" applyAlignment="1" applyProtection="1">
      <alignment horizontal="center"/>
    </xf>
    <xf numFmtId="0" fontId="0" fillId="0" borderId="8" xfId="0" applyFont="1" applyBorder="1" applyAlignment="1" applyProtection="1"/>
    <xf numFmtId="0" fontId="0" fillId="0" borderId="13" xfId="0" applyFont="1" applyBorder="1" applyAlignment="1" applyProtection="1">
      <alignment horizontal="center"/>
    </xf>
    <xf numFmtId="0" fontId="0" fillId="0" borderId="1" xfId="0" applyFont="1" applyBorder="1" applyAlignment="1" applyProtection="1"/>
    <xf numFmtId="49" fontId="2" fillId="0" borderId="2" xfId="0" applyNumberFormat="1" applyFont="1" applyBorder="1" applyAlignment="1" applyProtection="1"/>
    <xf numFmtId="49" fontId="2" fillId="0" borderId="9" xfId="0" applyNumberFormat="1" applyFont="1" applyBorder="1" applyAlignment="1" applyProtection="1"/>
    <xf numFmtId="0" fontId="0" fillId="0" borderId="9" xfId="0" applyFont="1" applyBorder="1" applyAlignment="1" applyProtection="1"/>
    <xf numFmtId="0" fontId="0" fillId="0" borderId="7" xfId="0" applyBorder="1" applyAlignment="1" applyProtection="1">
      <alignment horizontal="center"/>
    </xf>
    <xf numFmtId="49" fontId="3" fillId="0" borderId="1" xfId="0" applyNumberFormat="1" applyFont="1" applyBorder="1" applyAlignment="1" applyProtection="1"/>
    <xf numFmtId="0" fontId="0" fillId="0" borderId="2" xfId="0" applyBorder="1" applyProtection="1"/>
    <xf numFmtId="0" fontId="0" fillId="0" borderId="3" xfId="0" applyBorder="1" applyProtection="1"/>
    <xf numFmtId="49" fontId="22" fillId="0" borderId="9" xfId="0" applyNumberFormat="1" applyFont="1" applyBorder="1" applyAlignment="1" applyProtection="1"/>
    <xf numFmtId="0" fontId="0" fillId="0" borderId="0" xfId="0" applyBorder="1" applyProtection="1"/>
    <xf numFmtId="0" fontId="0" fillId="0" borderId="10" xfId="0" applyBorder="1" applyProtection="1"/>
    <xf numFmtId="0" fontId="0" fillId="0" borderId="8" xfId="0" applyBorder="1" applyAlignment="1" applyProtection="1">
      <alignment horizontal="center"/>
    </xf>
    <xf numFmtId="49" fontId="22" fillId="0" borderId="4" xfId="0" applyNumberFormat="1" applyFont="1" applyBorder="1" applyAlignment="1" applyProtection="1"/>
    <xf numFmtId="0" fontId="0" fillId="0" borderId="5" xfId="0" applyBorder="1" applyProtection="1"/>
    <xf numFmtId="0" fontId="0" fillId="0" borderId="11" xfId="0" applyBorder="1" applyProtection="1"/>
    <xf numFmtId="49" fontId="8" fillId="0" borderId="6" xfId="0" applyNumberFormat="1" applyFont="1" applyBorder="1" applyAlignment="1" applyProtection="1"/>
    <xf numFmtId="49" fontId="8" fillId="0" borderId="0" xfId="0" applyNumberFormat="1" applyFont="1" applyBorder="1" applyAlignment="1" applyProtection="1">
      <alignment horizontal="center"/>
    </xf>
    <xf numFmtId="49" fontId="8" fillId="0" borderId="4" xfId="0" applyNumberFormat="1" applyFont="1" applyBorder="1" applyAlignment="1" applyProtection="1"/>
    <xf numFmtId="49" fontId="8" fillId="0" borderId="11" xfId="0" applyNumberFormat="1" applyFont="1" applyBorder="1" applyAlignment="1" applyProtection="1"/>
    <xf numFmtId="49" fontId="8" fillId="0" borderId="8" xfId="0" applyNumberFormat="1" applyFont="1" applyBorder="1" applyAlignment="1" applyProtection="1">
      <alignment horizontal="center"/>
    </xf>
    <xf numFmtId="49" fontId="7" fillId="0" borderId="7" xfId="0" applyNumberFormat="1" applyFont="1" applyBorder="1" applyAlignment="1" applyProtection="1">
      <alignment horizontal="center"/>
    </xf>
    <xf numFmtId="164" fontId="0" fillId="0" borderId="1" xfId="4" applyNumberFormat="1" applyFont="1" applyBorder="1" applyAlignment="1" applyProtection="1"/>
    <xf numFmtId="43" fontId="8" fillId="0" borderId="3" xfId="4" applyFont="1" applyBorder="1" applyAlignment="1" applyProtection="1"/>
    <xf numFmtId="164" fontId="0" fillId="0" borderId="0" xfId="4" applyNumberFormat="1" applyFont="1" applyBorder="1" applyAlignment="1" applyProtection="1"/>
    <xf numFmtId="43" fontId="0" fillId="0" borderId="0" xfId="4" applyFont="1" applyBorder="1" applyProtection="1"/>
    <xf numFmtId="49" fontId="7" fillId="0" borderId="9" xfId="0" applyNumberFormat="1" applyFont="1" applyBorder="1" applyAlignment="1" applyProtection="1"/>
    <xf numFmtId="43" fontId="0" fillId="0" borderId="10" xfId="4" applyFont="1" applyBorder="1" applyProtection="1"/>
    <xf numFmtId="49" fontId="2" fillId="0" borderId="4" xfId="0" applyNumberFormat="1" applyFont="1" applyBorder="1" applyAlignment="1" applyProtection="1"/>
    <xf numFmtId="0" fontId="0" fillId="0" borderId="5" xfId="0" applyFont="1" applyBorder="1" applyAlignment="1" applyProtection="1"/>
    <xf numFmtId="164" fontId="0" fillId="0" borderId="4" xfId="4" applyNumberFormat="1" applyFont="1" applyBorder="1" applyAlignment="1" applyProtection="1"/>
    <xf numFmtId="0" fontId="0" fillId="0" borderId="36" xfId="0" applyFont="1" applyBorder="1" applyProtection="1"/>
    <xf numFmtId="0" fontId="0" fillId="0" borderId="9" xfId="0" applyFont="1" applyBorder="1" applyProtection="1"/>
    <xf numFmtId="0" fontId="0" fillId="0" borderId="7" xfId="0" applyFont="1" applyBorder="1" applyProtection="1"/>
    <xf numFmtId="49" fontId="2" fillId="0" borderId="14" xfId="0" applyNumberFormat="1" applyFont="1" applyBorder="1" applyAlignment="1" applyProtection="1"/>
    <xf numFmtId="0" fontId="0" fillId="0" borderId="15" xfId="0" applyFont="1" applyBorder="1" applyAlignment="1" applyProtection="1"/>
    <xf numFmtId="0" fontId="0" fillId="0" borderId="15" xfId="0" applyFont="1" applyBorder="1" applyProtection="1"/>
    <xf numFmtId="0" fontId="0" fillId="0" borderId="6" xfId="0" applyFont="1" applyBorder="1" applyProtection="1"/>
    <xf numFmtId="49" fontId="8" fillId="0" borderId="14" xfId="0" applyNumberFormat="1" applyFont="1" applyBorder="1" applyAlignment="1" applyProtection="1"/>
    <xf numFmtId="0" fontId="9" fillId="0" borderId="12" xfId="0" applyFont="1" applyBorder="1" applyAlignment="1" applyProtection="1"/>
    <xf numFmtId="49" fontId="8" fillId="0" borderId="14" xfId="0" applyNumberFormat="1" applyFont="1" applyBorder="1" applyAlignment="1" applyProtection="1">
      <alignment horizontal="right"/>
    </xf>
    <xf numFmtId="0" fontId="0" fillId="0" borderId="12" xfId="0" applyFont="1" applyBorder="1" applyProtection="1"/>
    <xf numFmtId="49" fontId="8" fillId="0" borderId="15" xfId="0" applyNumberFormat="1" applyFont="1" applyBorder="1" applyProtection="1"/>
    <xf numFmtId="0" fontId="9" fillId="0" borderId="15" xfId="0" applyFont="1" applyBorder="1" applyProtection="1"/>
    <xf numFmtId="49" fontId="8" fillId="0" borderId="13" xfId="0" applyNumberFormat="1" applyFont="1" applyBorder="1" applyAlignment="1" applyProtection="1">
      <alignment horizontal="center"/>
    </xf>
    <xf numFmtId="0" fontId="9" fillId="0" borderId="3" xfId="0" applyFont="1" applyBorder="1" applyAlignment="1" applyProtection="1"/>
    <xf numFmtId="43" fontId="0" fillId="0" borderId="9" xfId="4" applyFont="1" applyBorder="1" applyProtection="1"/>
    <xf numFmtId="49" fontId="7" fillId="0" borderId="2" xfId="0" applyNumberFormat="1" applyFont="1" applyBorder="1" applyProtection="1"/>
    <xf numFmtId="0" fontId="9" fillId="0" borderId="2" xfId="0" applyFont="1" applyBorder="1" applyProtection="1"/>
    <xf numFmtId="43" fontId="0" fillId="0" borderId="6" xfId="4" applyFont="1" applyBorder="1" applyProtection="1"/>
    <xf numFmtId="49" fontId="8" fillId="0" borderId="9" xfId="0" applyNumberFormat="1" applyFont="1" applyBorder="1" applyAlignment="1" applyProtection="1"/>
    <xf numFmtId="49" fontId="8" fillId="0" borderId="10" xfId="0" applyNumberFormat="1" applyFont="1" applyBorder="1" applyAlignment="1" applyProtection="1"/>
    <xf numFmtId="0" fontId="9" fillId="0" borderId="10" xfId="0" applyFont="1" applyBorder="1" applyAlignment="1" applyProtection="1"/>
    <xf numFmtId="43" fontId="0" fillId="0" borderId="9" xfId="4" applyFont="1" applyBorder="1" applyAlignment="1" applyProtection="1">
      <alignment horizontal="right"/>
    </xf>
    <xf numFmtId="0" fontId="9" fillId="0" borderId="9" xfId="0" applyFont="1" applyBorder="1" applyAlignment="1" applyProtection="1"/>
    <xf numFmtId="49" fontId="7" fillId="0" borderId="0" xfId="0" applyNumberFormat="1" applyFont="1" applyBorder="1" applyProtection="1"/>
    <xf numFmtId="43" fontId="0" fillId="0" borderId="28" xfId="4" applyFont="1" applyBorder="1" applyAlignment="1" applyProtection="1">
      <alignment horizontal="right"/>
    </xf>
    <xf numFmtId="0" fontId="0" fillId="0" borderId="10" xfId="0" applyFont="1" applyBorder="1" applyAlignment="1" applyProtection="1"/>
    <xf numFmtId="0" fontId="0" fillId="0" borderId="4" xfId="0" applyFont="1" applyBorder="1" applyAlignment="1" applyProtection="1"/>
    <xf numFmtId="0" fontId="0" fillId="0" borderId="11" xfId="0" applyFont="1" applyBorder="1" applyAlignment="1" applyProtection="1"/>
    <xf numFmtId="43" fontId="0" fillId="0" borderId="4" xfId="4" applyFont="1" applyBorder="1" applyProtection="1"/>
    <xf numFmtId="0" fontId="9" fillId="0" borderId="5" xfId="0" applyFont="1" applyBorder="1" applyProtection="1"/>
    <xf numFmtId="43" fontId="0" fillId="0" borderId="36" xfId="4" applyFont="1" applyBorder="1" applyProtection="1"/>
    <xf numFmtId="0" fontId="0" fillId="0" borderId="1" xfId="0" applyBorder="1" applyAlignment="1" applyProtection="1">
      <alignment horizontal="center"/>
    </xf>
    <xf numFmtId="49" fontId="10" fillId="0" borderId="1" xfId="0" applyNumberFormat="1" applyFont="1" applyBorder="1" applyAlignment="1" applyProtection="1">
      <alignment horizontal="left" indent="1"/>
    </xf>
    <xf numFmtId="49" fontId="10" fillId="0" borderId="2" xfId="0" applyNumberFormat="1" applyFont="1" applyBorder="1" applyAlignment="1" applyProtection="1">
      <alignment horizontal="left" indent="1"/>
    </xf>
    <xf numFmtId="0" fontId="0" fillId="0" borderId="2" xfId="0" applyBorder="1" applyAlignment="1" applyProtection="1"/>
    <xf numFmtId="49" fontId="4" fillId="0" borderId="9" xfId="0" applyNumberFormat="1" applyFont="1" applyBorder="1" applyAlignment="1" applyProtection="1">
      <alignment horizontal="center"/>
    </xf>
    <xf numFmtId="49" fontId="11" fillId="0" borderId="9" xfId="0" applyNumberFormat="1" applyFont="1" applyBorder="1" applyAlignment="1" applyProtection="1">
      <alignment horizontal="left" indent="1"/>
    </xf>
    <xf numFmtId="49" fontId="11" fillId="0" borderId="0" xfId="0" applyNumberFormat="1" applyFont="1" applyBorder="1" applyAlignment="1" applyProtection="1">
      <alignment horizontal="left" indent="1"/>
    </xf>
    <xf numFmtId="49" fontId="11" fillId="0" borderId="0" xfId="0" applyNumberFormat="1" applyFont="1" applyBorder="1" applyAlignment="1" applyProtection="1"/>
    <xf numFmtId="0" fontId="0" fillId="0" borderId="9" xfId="0" applyBorder="1" applyAlignment="1" applyProtection="1">
      <alignment horizontal="center"/>
    </xf>
    <xf numFmtId="49" fontId="7" fillId="0" borderId="9" xfId="0" applyNumberFormat="1" applyFont="1" applyBorder="1" applyAlignment="1" applyProtection="1">
      <alignment horizontal="center"/>
    </xf>
    <xf numFmtId="0" fontId="12" fillId="0" borderId="0" xfId="0" applyFont="1" applyBorder="1" applyAlignment="1" applyProtection="1"/>
    <xf numFmtId="0" fontId="0" fillId="0" borderId="0" xfId="0" applyBorder="1" applyAlignment="1" applyProtection="1"/>
    <xf numFmtId="49" fontId="11" fillId="0" borderId="9" xfId="0" applyNumberFormat="1" applyFont="1" applyBorder="1" applyAlignment="1" applyProtection="1">
      <alignment horizontal="left" indent="2"/>
    </xf>
    <xf numFmtId="49" fontId="11" fillId="0" borderId="0" xfId="0" applyNumberFormat="1" applyFont="1" applyBorder="1" applyAlignment="1" applyProtection="1">
      <alignment horizontal="left" indent="2"/>
    </xf>
    <xf numFmtId="49" fontId="12" fillId="0" borderId="9" xfId="0" applyNumberFormat="1" applyFont="1" applyBorder="1" applyAlignment="1" applyProtection="1">
      <alignment horizontal="left" indent="2"/>
    </xf>
    <xf numFmtId="49" fontId="12" fillId="0" borderId="0" xfId="0" applyNumberFormat="1" applyFont="1" applyBorder="1" applyAlignment="1" applyProtection="1">
      <alignment horizontal="left" indent="2"/>
    </xf>
    <xf numFmtId="0" fontId="11" fillId="0" borderId="0" xfId="0" applyFont="1" applyBorder="1" applyAlignment="1" applyProtection="1"/>
    <xf numFmtId="0" fontId="0" fillId="0" borderId="4" xfId="0" applyBorder="1" applyAlignment="1" applyProtection="1">
      <alignment horizontal="center"/>
    </xf>
    <xf numFmtId="49" fontId="12" fillId="0" borderId="4" xfId="0" applyNumberFormat="1" applyFont="1" applyBorder="1" applyAlignment="1" applyProtection="1">
      <alignment horizontal="left" indent="1"/>
    </xf>
    <xf numFmtId="49" fontId="12" fillId="0" borderId="5" xfId="0" applyNumberFormat="1" applyFont="1" applyBorder="1" applyAlignment="1" applyProtection="1">
      <alignment horizontal="left" indent="1"/>
    </xf>
    <xf numFmtId="0" fontId="0" fillId="0" borderId="5" xfId="0" applyBorder="1" applyAlignment="1" applyProtection="1"/>
    <xf numFmtId="0" fontId="0" fillId="0" borderId="13" xfId="0" applyBorder="1" applyAlignment="1" applyProtection="1">
      <alignment horizontal="center"/>
    </xf>
    <xf numFmtId="49" fontId="11" fillId="0" borderId="14" xfId="0" applyNumberFormat="1" applyFont="1" applyBorder="1" applyAlignment="1" applyProtection="1">
      <alignment horizontal="left" indent="1"/>
    </xf>
    <xf numFmtId="49" fontId="11" fillId="0" borderId="15" xfId="0" applyNumberFormat="1" applyFont="1" applyBorder="1" applyAlignment="1" applyProtection="1">
      <alignment horizontal="left" indent="1"/>
    </xf>
    <xf numFmtId="0" fontId="0" fillId="0" borderId="15" xfId="0" applyBorder="1" applyAlignment="1" applyProtection="1"/>
    <xf numFmtId="0" fontId="0" fillId="0" borderId="15" xfId="0" applyBorder="1" applyProtection="1"/>
    <xf numFmtId="0" fontId="0" fillId="0" borderId="12" xfId="0" applyBorder="1" applyProtection="1"/>
    <xf numFmtId="49" fontId="11" fillId="0" borderId="9" xfId="0" applyNumberFormat="1" applyFont="1" applyBorder="1" applyAlignment="1" applyProtection="1">
      <alignment horizontal="left" vertical="top" indent="1"/>
    </xf>
    <xf numFmtId="49" fontId="63" fillId="0" borderId="9" xfId="0" applyNumberFormat="1" applyFont="1" applyBorder="1" applyAlignment="1" applyProtection="1">
      <alignment horizontal="left" indent="1"/>
    </xf>
    <xf numFmtId="49" fontId="63" fillId="0" borderId="0" xfId="0" applyNumberFormat="1" applyFont="1" applyBorder="1" applyAlignment="1" applyProtection="1">
      <alignment horizontal="left" indent="1"/>
    </xf>
    <xf numFmtId="0" fontId="12" fillId="0" borderId="9" xfId="0" applyFont="1" applyBorder="1" applyProtection="1"/>
    <xf numFmtId="0" fontId="12" fillId="0" borderId="9" xfId="0" applyFont="1" applyBorder="1" applyAlignment="1" applyProtection="1">
      <alignment horizontal="left" vertical="top" indent="5"/>
    </xf>
    <xf numFmtId="0" fontId="12" fillId="0" borderId="0" xfId="0" applyFont="1" applyBorder="1" applyAlignment="1" applyProtection="1">
      <alignment horizontal="left" vertical="top" indent="5"/>
    </xf>
    <xf numFmtId="0" fontId="8" fillId="0" borderId="0" xfId="0" applyFont="1" applyBorder="1" applyAlignment="1" applyProtection="1">
      <alignment vertical="top"/>
    </xf>
    <xf numFmtId="0" fontId="0" fillId="0" borderId="58" xfId="0" applyBorder="1" applyProtection="1"/>
    <xf numFmtId="49" fontId="14" fillId="0" borderId="4" xfId="0" applyNumberFormat="1" applyFont="1" applyBorder="1" applyAlignment="1" applyProtection="1">
      <alignment horizontal="left" indent="1"/>
    </xf>
    <xf numFmtId="49" fontId="14" fillId="0" borderId="5" xfId="0" applyNumberFormat="1" applyFont="1" applyBorder="1" applyAlignment="1" applyProtection="1">
      <alignment horizontal="left" indent="1"/>
    </xf>
    <xf numFmtId="0" fontId="14" fillId="0" borderId="5" xfId="0" applyFont="1" applyBorder="1" applyAlignment="1" applyProtection="1"/>
    <xf numFmtId="0" fontId="14" fillId="0" borderId="5" xfId="0" applyFont="1" applyBorder="1" applyProtection="1"/>
    <xf numFmtId="0" fontId="0" fillId="0" borderId="43" xfId="0" applyBorder="1" applyProtection="1"/>
    <xf numFmtId="49" fontId="62" fillId="0" borderId="1" xfId="0" applyNumberFormat="1" applyFont="1" applyBorder="1" applyAlignment="1" applyProtection="1">
      <alignment horizontal="left" indent="1"/>
    </xf>
    <xf numFmtId="49" fontId="62" fillId="0" borderId="2" xfId="0" applyNumberFormat="1" applyFont="1" applyBorder="1" applyAlignment="1" applyProtection="1">
      <alignment horizontal="left" indent="1"/>
    </xf>
    <xf numFmtId="0" fontId="0" fillId="0" borderId="6" xfId="0" applyBorder="1" applyAlignment="1" applyProtection="1">
      <alignment horizontal="center"/>
    </xf>
    <xf numFmtId="49" fontId="2" fillId="0" borderId="1" xfId="0" applyNumberFormat="1" applyFont="1" applyBorder="1" applyAlignment="1" applyProtection="1"/>
    <xf numFmtId="49" fontId="2" fillId="0" borderId="2" xfId="0" applyNumberFormat="1" applyFont="1" applyBorder="1" applyAlignment="1" applyProtection="1"/>
    <xf numFmtId="49" fontId="11" fillId="0" borderId="9" xfId="0" applyNumberFormat="1" applyFont="1" applyBorder="1" applyAlignment="1" applyProtection="1"/>
    <xf numFmtId="49" fontId="11" fillId="0" borderId="0" xfId="0" applyNumberFormat="1" applyFont="1" applyBorder="1" applyAlignment="1" applyProtection="1">
      <alignment vertical="center"/>
    </xf>
    <xf numFmtId="0" fontId="0" fillId="0" borderId="9" xfId="0" applyBorder="1" applyAlignment="1" applyProtection="1"/>
    <xf numFmtId="49" fontId="2" fillId="0" borderId="0" xfId="0" applyNumberFormat="1" applyFont="1" applyBorder="1" applyProtection="1"/>
    <xf numFmtId="49" fontId="64" fillId="0" borderId="0" xfId="0" applyNumberFormat="1" applyFont="1" applyBorder="1" applyAlignment="1" applyProtection="1">
      <alignment horizontal="right" vertical="center"/>
    </xf>
    <xf numFmtId="49" fontId="19" fillId="0" borderId="0" xfId="0" applyNumberFormat="1" applyFont="1" applyBorder="1" applyAlignment="1" applyProtection="1"/>
    <xf numFmtId="49" fontId="19" fillId="0" borderId="0" xfId="0" applyNumberFormat="1" applyFont="1" applyBorder="1" applyAlignment="1" applyProtection="1">
      <alignment horizontal="left" indent="1"/>
    </xf>
    <xf numFmtId="0" fontId="0" fillId="0" borderId="7" xfId="0" applyFill="1" applyBorder="1" applyAlignment="1" applyProtection="1">
      <alignment horizontal="center"/>
    </xf>
    <xf numFmtId="49" fontId="64" fillId="0" borderId="0" xfId="0" applyNumberFormat="1" applyFont="1" applyFill="1" applyBorder="1" applyAlignment="1" applyProtection="1">
      <alignment horizontal="right" vertical="center"/>
    </xf>
    <xf numFmtId="49" fontId="19" fillId="0" borderId="0" xfId="0" applyNumberFormat="1" applyFont="1" applyFill="1" applyBorder="1" applyAlignment="1" applyProtection="1"/>
    <xf numFmtId="49" fontId="19" fillId="0" borderId="0" xfId="0" applyNumberFormat="1" applyFont="1" applyFill="1" applyBorder="1" applyAlignment="1" applyProtection="1">
      <alignment horizontal="center"/>
    </xf>
    <xf numFmtId="0" fontId="0" fillId="0" borderId="10" xfId="0" applyFill="1" applyBorder="1" applyProtection="1"/>
    <xf numFmtId="0" fontId="49" fillId="0" borderId="0" xfId="0" applyFont="1" applyBorder="1" applyProtection="1"/>
    <xf numFmtId="0" fontId="8" fillId="0" borderId="0" xfId="0" applyFont="1" applyBorder="1" applyAlignment="1" applyProtection="1">
      <alignment horizontal="left" vertical="center" indent="5"/>
    </xf>
    <xf numFmtId="0" fontId="8" fillId="0" borderId="58" xfId="0" applyFont="1" applyBorder="1" applyAlignment="1" applyProtection="1">
      <alignment horizontal="left" vertical="center" indent="5"/>
    </xf>
    <xf numFmtId="0" fontId="0" fillId="0" borderId="4" xfId="0" applyBorder="1" applyAlignment="1" applyProtection="1"/>
    <xf numFmtId="49" fontId="2" fillId="0" borderId="5" xfId="0" applyNumberFormat="1" applyFont="1" applyBorder="1" applyProtection="1"/>
    <xf numFmtId="0" fontId="0" fillId="0" borderId="43" xfId="0" applyBorder="1" applyAlignment="1" applyProtection="1"/>
    <xf numFmtId="0" fontId="25" fillId="0" borderId="24" xfId="0" applyFont="1" applyBorder="1"/>
    <xf numFmtId="0" fontId="89" fillId="0" borderId="13" xfId="0" applyNumberFormat="1" applyFont="1" applyBorder="1" applyAlignment="1">
      <alignment horizontal="center" vertical="center"/>
    </xf>
    <xf numFmtId="0" fontId="28" fillId="0" borderId="11" xfId="0" applyFont="1" applyBorder="1" applyAlignment="1"/>
    <xf numFmtId="0" fontId="89" fillId="0" borderId="4" xfId="0" applyNumberFormat="1" applyFont="1" applyBorder="1" applyAlignment="1">
      <alignment horizontal="center" vertical="center"/>
    </xf>
    <xf numFmtId="49" fontId="8" fillId="0" borderId="5" xfId="0" applyNumberFormat="1" applyFont="1" applyBorder="1" applyAlignment="1" applyProtection="1"/>
    <xf numFmtId="0" fontId="0" fillId="0" borderId="9" xfId="0" applyFont="1" applyBorder="1" applyAlignment="1" applyProtection="1">
      <alignment horizontal="center"/>
    </xf>
    <xf numFmtId="49" fontId="89" fillId="4" borderId="13" xfId="0" applyNumberFormat="1" applyFont="1" applyFill="1" applyBorder="1" applyAlignment="1" applyProtection="1">
      <alignment horizontal="center" vertical="center"/>
      <protection locked="0"/>
    </xf>
    <xf numFmtId="0" fontId="0" fillId="0" borderId="0" xfId="0" applyFont="1" applyFill="1" applyBorder="1" applyAlignment="1" applyProtection="1">
      <alignment horizontal="center"/>
    </xf>
    <xf numFmtId="49" fontId="89" fillId="0" borderId="4" xfId="0" applyNumberFormat="1" applyFont="1" applyFill="1" applyBorder="1" applyAlignment="1">
      <alignment horizontal="center" vertical="center"/>
    </xf>
    <xf numFmtId="49" fontId="8" fillId="0" borderId="5" xfId="0" applyNumberFormat="1" applyFont="1" applyFill="1" applyBorder="1" applyAlignment="1" applyProtection="1"/>
    <xf numFmtId="0" fontId="0" fillId="0" borderId="5" xfId="0" applyFill="1" applyBorder="1"/>
    <xf numFmtId="49" fontId="28" fillId="0" borderId="11" xfId="0" applyNumberFormat="1" applyFont="1" applyFill="1" applyBorder="1" applyAlignment="1">
      <alignment horizontal="right"/>
    </xf>
    <xf numFmtId="0" fontId="0" fillId="0" borderId="0" xfId="0" applyFont="1" applyFill="1" applyBorder="1" applyProtection="1"/>
    <xf numFmtId="0" fontId="28" fillId="0" borderId="11" xfId="0" applyFont="1" applyBorder="1" applyAlignment="1">
      <alignment horizontal="right"/>
    </xf>
    <xf numFmtId="49" fontId="28" fillId="4" borderId="11" xfId="0" applyNumberFormat="1" applyFont="1" applyFill="1" applyBorder="1" applyAlignment="1" applyProtection="1">
      <alignment horizontal="right"/>
      <protection locked="0"/>
    </xf>
    <xf numFmtId="49" fontId="0" fillId="0" borderId="5" xfId="0" applyNumberFormat="1" applyBorder="1" applyAlignment="1"/>
    <xf numFmtId="49" fontId="8" fillId="0" borderId="5" xfId="0" applyNumberFormat="1" applyFont="1" applyBorder="1" applyAlignment="1">
      <alignment horizontal="center" vertical="top"/>
    </xf>
    <xf numFmtId="49" fontId="8" fillId="0" borderId="11" xfId="0" applyNumberFormat="1" applyFont="1" applyBorder="1" applyAlignment="1">
      <alignment horizontal="center" vertical="top"/>
    </xf>
    <xf numFmtId="49" fontId="34" fillId="0" borderId="1" xfId="0" applyNumberFormat="1" applyFont="1" applyBorder="1" applyAlignment="1">
      <alignment horizontal="left"/>
    </xf>
    <xf numFmtId="49" fontId="55" fillId="0" borderId="9" xfId="0" applyNumberFormat="1" applyFont="1" applyBorder="1" applyAlignment="1"/>
    <xf numFmtId="49" fontId="55" fillId="0" borderId="0" xfId="0" applyNumberFormat="1" applyFont="1" applyBorder="1" applyAlignment="1"/>
    <xf numFmtId="0" fontId="8" fillId="0" borderId="4" xfId="0" applyFont="1" applyBorder="1" applyAlignment="1">
      <alignment horizontal="center"/>
    </xf>
    <xf numFmtId="49" fontId="59" fillId="0" borderId="0" xfId="0" applyNumberFormat="1" applyFont="1" applyBorder="1" applyAlignment="1"/>
    <xf numFmtId="49" fontId="59" fillId="0" borderId="4" xfId="0" applyNumberFormat="1" applyFont="1" applyBorder="1" applyAlignment="1"/>
    <xf numFmtId="49" fontId="6" fillId="0" borderId="5" xfId="0" applyNumberFormat="1" applyFont="1" applyBorder="1" applyAlignment="1"/>
    <xf numFmtId="49" fontId="16" fillId="0" borderId="0" xfId="0" applyNumberFormat="1" applyFont="1" applyBorder="1" applyAlignment="1">
      <alignment vertical="center"/>
    </xf>
    <xf numFmtId="0" fontId="26" fillId="4" borderId="13" xfId="0" applyFont="1" applyFill="1" applyBorder="1" applyAlignment="1" applyProtection="1">
      <alignment horizontal="center" vertical="center"/>
      <protection locked="0"/>
    </xf>
    <xf numFmtId="0" fontId="90" fillId="0" borderId="0" xfId="0" applyFont="1" applyBorder="1" applyProtection="1"/>
    <xf numFmtId="49" fontId="11" fillId="0" borderId="0" xfId="0" applyNumberFormat="1" applyFont="1" applyFill="1" applyBorder="1" applyAlignment="1" applyProtection="1"/>
    <xf numFmtId="0" fontId="9" fillId="0" borderId="0" xfId="0" applyFont="1" applyFill="1" applyBorder="1" applyProtection="1"/>
    <xf numFmtId="49" fontId="8" fillId="0" borderId="0" xfId="0" applyNumberFormat="1" applyFont="1" applyFill="1" applyBorder="1" applyAlignment="1" applyProtection="1">
      <alignment horizontal="right"/>
    </xf>
    <xf numFmtId="49" fontId="8" fillId="0" borderId="0" xfId="0" applyNumberFormat="1" applyFont="1" applyFill="1" applyBorder="1" applyAlignment="1" applyProtection="1"/>
    <xf numFmtId="49" fontId="8" fillId="0" borderId="0" xfId="0" applyNumberFormat="1" applyFont="1" applyFill="1" applyBorder="1" applyProtection="1"/>
    <xf numFmtId="0" fontId="8" fillId="0" borderId="0" xfId="0" applyNumberFormat="1" applyFont="1" applyFill="1" applyBorder="1" applyAlignment="1" applyProtection="1"/>
    <xf numFmtId="49" fontId="84" fillId="0" borderId="0" xfId="0" applyNumberFormat="1" applyFont="1" applyFill="1" applyBorder="1" applyAlignment="1" applyProtection="1"/>
    <xf numFmtId="0" fontId="0" fillId="0" borderId="0" xfId="0" applyFont="1" applyFill="1" applyBorder="1" applyAlignment="1" applyProtection="1"/>
    <xf numFmtId="0" fontId="82" fillId="0" borderId="0" xfId="0" applyFont="1" applyFill="1" applyBorder="1" applyProtection="1"/>
    <xf numFmtId="164" fontId="0" fillId="0" borderId="0" xfId="4" applyNumberFormat="1" applyFont="1" applyFill="1" applyBorder="1" applyAlignment="1" applyProtection="1"/>
    <xf numFmtId="0" fontId="85" fillId="0" borderId="0" xfId="0" applyFont="1" applyFill="1" applyBorder="1" applyAlignment="1" applyProtection="1"/>
    <xf numFmtId="0" fontId="0" fillId="4" borderId="0" xfId="0" applyFont="1" applyFill="1" applyProtection="1">
      <protection locked="0"/>
    </xf>
    <xf numFmtId="49" fontId="8" fillId="0" borderId="1" xfId="0" applyNumberFormat="1" applyFont="1" applyBorder="1" applyAlignment="1">
      <alignment vertical="top"/>
    </xf>
    <xf numFmtId="49" fontId="8" fillId="0" borderId="3" xfId="0" applyNumberFormat="1" applyFont="1" applyBorder="1" applyAlignment="1">
      <alignment horizontal="center"/>
    </xf>
    <xf numFmtId="49" fontId="28" fillId="0" borderId="0" xfId="0" applyNumberFormat="1" applyFont="1" applyBorder="1" applyAlignment="1"/>
    <xf numFmtId="49" fontId="32" fillId="3" borderId="13" xfId="0" applyNumberFormat="1" applyFont="1" applyFill="1" applyBorder="1" applyAlignment="1" applyProtection="1">
      <alignment horizontal="center" vertical="center"/>
      <protection locked="0"/>
    </xf>
    <xf numFmtId="0" fontId="23" fillId="0" borderId="13" xfId="0" applyNumberFormat="1" applyFont="1" applyBorder="1" applyAlignment="1">
      <alignment horizontal="center" vertical="center"/>
    </xf>
    <xf numFmtId="0" fontId="23" fillId="4" borderId="13" xfId="0" applyNumberFormat="1" applyFont="1" applyFill="1" applyBorder="1" applyAlignment="1" applyProtection="1">
      <alignment horizontal="center" vertical="center"/>
      <protection locked="0"/>
    </xf>
    <xf numFmtId="0" fontId="0" fillId="3" borderId="0" xfId="0" applyFill="1" applyAlignment="1" applyProtection="1">
      <alignment horizontal="center"/>
      <protection locked="0"/>
    </xf>
    <xf numFmtId="49" fontId="11" fillId="0" borderId="0" xfId="0" applyNumberFormat="1" applyFont="1" applyBorder="1" applyAlignment="1" applyProtection="1">
      <alignment horizontal="left" indent="1"/>
    </xf>
    <xf numFmtId="0" fontId="12" fillId="0" borderId="0" xfId="0" applyFont="1" applyBorder="1" applyAlignment="1" applyProtection="1"/>
    <xf numFmtId="0" fontId="8" fillId="0" borderId="0" xfId="0" applyFont="1" applyBorder="1" applyAlignment="1" applyProtection="1">
      <alignment vertical="top"/>
    </xf>
    <xf numFmtId="49" fontId="25" fillId="4" borderId="0" xfId="0" applyNumberFormat="1" applyFont="1" applyFill="1" applyBorder="1" applyAlignment="1" applyProtection="1">
      <protection locked="0"/>
    </xf>
    <xf numFmtId="0" fontId="19" fillId="3" borderId="6" xfId="0" applyFont="1" applyFill="1" applyBorder="1" applyProtection="1">
      <protection locked="0"/>
    </xf>
    <xf numFmtId="0" fontId="32" fillId="0" borderId="0" xfId="0" applyFont="1" applyAlignment="1">
      <alignment vertical="top" wrapText="1"/>
    </xf>
    <xf numFmtId="0" fontId="32" fillId="0" borderId="0" xfId="0" applyFont="1" applyAlignment="1">
      <alignment vertical="top"/>
    </xf>
    <xf numFmtId="0" fontId="32" fillId="0" borderId="0" xfId="0" applyFont="1" applyAlignment="1">
      <alignment vertical="center"/>
    </xf>
    <xf numFmtId="168" fontId="11" fillId="0" borderId="36" xfId="0" applyNumberFormat="1" applyFont="1" applyBorder="1" applyAlignment="1">
      <alignment horizontal="right"/>
    </xf>
    <xf numFmtId="168" fontId="23" fillId="3" borderId="8" xfId="4" applyNumberFormat="1" applyFont="1" applyFill="1" applyBorder="1" applyAlignment="1" applyProtection="1">
      <alignment horizontal="right"/>
      <protection locked="0"/>
    </xf>
    <xf numFmtId="164" fontId="34" fillId="3" borderId="27" xfId="4" applyNumberFormat="1" applyFont="1" applyFill="1" applyBorder="1" applyAlignment="1" applyProtection="1">
      <alignment horizontal="center"/>
      <protection locked="0"/>
    </xf>
    <xf numFmtId="164" fontId="34" fillId="3" borderId="9" xfId="4" applyNumberFormat="1" applyFont="1" applyFill="1" applyBorder="1" applyAlignment="1" applyProtection="1">
      <alignment horizontal="center"/>
      <protection locked="0"/>
    </xf>
    <xf numFmtId="164" fontId="34" fillId="3" borderId="25" xfId="4" applyNumberFormat="1" applyFont="1" applyFill="1" applyBorder="1" applyAlignment="1" applyProtection="1">
      <alignment horizontal="center"/>
      <protection locked="0"/>
    </xf>
    <xf numFmtId="0" fontId="46" fillId="0" borderId="36" xfId="0" applyFont="1" applyBorder="1" applyAlignment="1" applyProtection="1">
      <alignment horizontal="center"/>
      <protection locked="0"/>
    </xf>
    <xf numFmtId="49" fontId="8" fillId="0" borderId="0" xfId="0" applyNumberFormat="1" applyFont="1" applyBorder="1" applyAlignment="1" applyProtection="1"/>
    <xf numFmtId="49" fontId="55" fillId="0" borderId="0" xfId="0" applyNumberFormat="1" applyFont="1" applyBorder="1" applyAlignment="1"/>
    <xf numFmtId="49" fontId="19" fillId="0" borderId="0" xfId="0" applyNumberFormat="1" applyFont="1" applyBorder="1" applyAlignment="1">
      <alignment horizontal="center"/>
    </xf>
    <xf numFmtId="0" fontId="92" fillId="0" borderId="0" xfId="0" applyFont="1" applyBorder="1" applyAlignment="1"/>
    <xf numFmtId="0" fontId="93" fillId="0" borderId="0" xfId="0" applyFont="1" applyBorder="1" applyAlignment="1"/>
    <xf numFmtId="44" fontId="13" fillId="0" borderId="5" xfId="2" applyFont="1" applyFill="1" applyBorder="1" applyAlignment="1">
      <alignment horizontal="left"/>
    </xf>
    <xf numFmtId="0" fontId="100" fillId="0" borderId="0" xfId="6" applyFont="1" applyAlignment="1" applyProtection="1">
      <alignment horizontal="center" vertical="center"/>
    </xf>
    <xf numFmtId="49" fontId="74" fillId="0" borderId="0" xfId="0" applyNumberFormat="1" applyFont="1" applyBorder="1" applyAlignment="1">
      <alignment wrapText="1"/>
    </xf>
    <xf numFmtId="49" fontId="86" fillId="0" borderId="0" xfId="0" applyNumberFormat="1" applyFont="1" applyFill="1" applyBorder="1" applyAlignment="1"/>
    <xf numFmtId="49" fontId="86" fillId="0" borderId="0" xfId="0" applyNumberFormat="1" applyFont="1" applyFill="1" applyBorder="1" applyAlignment="1">
      <alignment vertical="top"/>
    </xf>
    <xf numFmtId="49" fontId="102" fillId="0" borderId="21" xfId="0" applyNumberFormat="1" applyFont="1" applyFill="1" applyBorder="1" applyAlignment="1">
      <alignment horizontal="center"/>
    </xf>
    <xf numFmtId="49" fontId="11" fillId="0" borderId="1" xfId="0" applyNumberFormat="1" applyFont="1" applyBorder="1" applyAlignment="1">
      <alignment horizontal="center"/>
    </xf>
    <xf numFmtId="49" fontId="11" fillId="0" borderId="3" xfId="0" applyNumberFormat="1" applyFont="1" applyBorder="1" applyAlignment="1">
      <alignment horizontal="center"/>
    </xf>
    <xf numFmtId="0" fontId="11" fillId="0" borderId="9" xfId="0" applyFont="1" applyBorder="1" applyAlignment="1">
      <alignment horizontal="left"/>
    </xf>
    <xf numFmtId="0" fontId="11" fillId="0" borderId="0" xfId="0" applyFont="1" applyBorder="1" applyAlignment="1">
      <alignment horizontal="left"/>
    </xf>
    <xf numFmtId="0" fontId="11" fillId="0" borderId="10" xfId="0" applyFont="1" applyBorder="1" applyAlignment="1">
      <alignment horizontal="left"/>
    </xf>
    <xf numFmtId="49" fontId="11" fillId="0" borderId="0" xfId="0" applyNumberFormat="1" applyFont="1" applyBorder="1" applyAlignment="1"/>
    <xf numFmtId="49" fontId="2" fillId="0" borderId="0" xfId="0" applyNumberFormat="1" applyFont="1" applyBorder="1" applyAlignment="1">
      <alignment horizontal="center"/>
    </xf>
    <xf numFmtId="0" fontId="0" fillId="0" borderId="0" xfId="0" applyBorder="1" applyAlignment="1">
      <alignment horizontal="center"/>
    </xf>
    <xf numFmtId="49" fontId="19" fillId="0" borderId="0" xfId="0" applyNumberFormat="1" applyFont="1" applyBorder="1" applyAlignment="1"/>
    <xf numFmtId="0" fontId="11" fillId="0" borderId="0" xfId="0" applyFont="1" applyBorder="1" applyAlignment="1"/>
    <xf numFmtId="0" fontId="103" fillId="0" borderId="10" xfId="0" applyFont="1" applyBorder="1"/>
    <xf numFmtId="0" fontId="0" fillId="0" borderId="47" xfId="0" applyBorder="1" applyProtection="1">
      <protection hidden="1"/>
    </xf>
    <xf numFmtId="0" fontId="0" fillId="0" borderId="6" xfId="0" applyBorder="1" applyProtection="1">
      <protection hidden="1"/>
    </xf>
    <xf numFmtId="0" fontId="0" fillId="0" borderId="7" xfId="0" applyBorder="1" applyProtection="1">
      <protection hidden="1"/>
    </xf>
    <xf numFmtId="0" fontId="0" fillId="0" borderId="25" xfId="0" applyBorder="1" applyProtection="1">
      <protection hidden="1"/>
    </xf>
    <xf numFmtId="0" fontId="0" fillId="0" borderId="0" xfId="0" applyProtection="1">
      <protection hidden="1"/>
    </xf>
    <xf numFmtId="0" fontId="0" fillId="0" borderId="0" xfId="0" applyAlignment="1" applyProtection="1">
      <protection hidden="1"/>
    </xf>
    <xf numFmtId="49" fontId="11" fillId="0" borderId="13" xfId="0" applyNumberFormat="1" applyFont="1" applyBorder="1" applyAlignment="1" applyProtection="1">
      <alignment horizontal="center"/>
    </xf>
    <xf numFmtId="0" fontId="30" fillId="0" borderId="5" xfId="0" applyFont="1" applyFill="1" applyBorder="1" applyAlignment="1"/>
    <xf numFmtId="49" fontId="29" fillId="0" borderId="5" xfId="0" applyNumberFormat="1" applyFont="1" applyFill="1" applyBorder="1" applyAlignment="1"/>
    <xf numFmtId="0" fontId="2" fillId="0" borderId="9" xfId="0" applyFont="1" applyBorder="1" applyAlignment="1"/>
    <xf numFmtId="0" fontId="95" fillId="0" borderId="0" xfId="0" applyFont="1" applyAlignment="1" applyProtection="1">
      <alignment horizontal="center"/>
    </xf>
    <xf numFmtId="0" fontId="99" fillId="0" borderId="0" xfId="0" applyFont="1" applyProtection="1"/>
    <xf numFmtId="0" fontId="95" fillId="0" borderId="0" xfId="0" applyFont="1" applyAlignment="1" applyProtection="1">
      <alignment horizontal="center" wrapText="1"/>
    </xf>
    <xf numFmtId="0" fontId="91" fillId="0" borderId="0" xfId="6" applyAlignment="1" applyProtection="1">
      <alignment horizontal="center"/>
    </xf>
    <xf numFmtId="0" fontId="95" fillId="0" borderId="0" xfId="0" applyFont="1" applyAlignment="1" applyProtection="1">
      <alignment wrapText="1"/>
    </xf>
    <xf numFmtId="0" fontId="101" fillId="0" borderId="0" xfId="0" applyFont="1" applyAlignment="1" applyProtection="1">
      <alignment horizontal="left" wrapText="1" indent="5"/>
    </xf>
    <xf numFmtId="0" fontId="94" fillId="0" borderId="0" xfId="0" applyFont="1" applyAlignment="1" applyProtection="1">
      <alignment horizontal="left" wrapText="1" indent="5"/>
    </xf>
    <xf numFmtId="0" fontId="95" fillId="0" borderId="0" xfId="0" applyFont="1" applyProtection="1"/>
    <xf numFmtId="0" fontId="94" fillId="0" borderId="0" xfId="0" applyFont="1" applyAlignment="1" applyProtection="1">
      <alignment horizontal="left" indent="5"/>
    </xf>
    <xf numFmtId="0" fontId="94" fillId="0" borderId="0" xfId="0" applyFont="1" applyProtection="1"/>
    <xf numFmtId="0" fontId="0" fillId="0" borderId="0" xfId="0" applyFill="1" applyProtection="1">
      <protection locked="0"/>
    </xf>
    <xf numFmtId="0" fontId="0" fillId="0" borderId="0" xfId="0" applyFont="1" applyFill="1" applyProtection="1"/>
    <xf numFmtId="0" fontId="0" fillId="5" borderId="0" xfId="0" applyFill="1" applyBorder="1"/>
    <xf numFmtId="43" fontId="28" fillId="3" borderId="5" xfId="4" applyFont="1" applyFill="1" applyBorder="1" applyAlignment="1" applyProtection="1">
      <protection locked="0"/>
    </xf>
    <xf numFmtId="0" fontId="95" fillId="0" borderId="0" xfId="0" applyFont="1" applyAlignment="1" applyProtection="1">
      <alignment horizontal="left" wrapText="1" indent="5"/>
    </xf>
    <xf numFmtId="0" fontId="94" fillId="0" borderId="0" xfId="0" applyFont="1" applyFill="1" applyAlignment="1" applyProtection="1">
      <alignment horizontal="left" wrapText="1" indent="5"/>
    </xf>
    <xf numFmtId="0" fontId="55" fillId="0" borderId="0" xfId="0" applyFont="1" applyBorder="1" applyAlignment="1"/>
    <xf numFmtId="0" fontId="34" fillId="3" borderId="51" xfId="0" applyFont="1" applyFill="1" applyBorder="1" applyAlignment="1" applyProtection="1">
      <protection locked="0"/>
    </xf>
    <xf numFmtId="0" fontId="34" fillId="3" borderId="52" xfId="0" applyFont="1" applyFill="1" applyBorder="1" applyAlignment="1" applyProtection="1">
      <protection locked="0"/>
    </xf>
    <xf numFmtId="49" fontId="53" fillId="3" borderId="52" xfId="0" applyNumberFormat="1" applyFont="1" applyFill="1" applyBorder="1" applyAlignment="1" applyProtection="1">
      <protection locked="0"/>
    </xf>
    <xf numFmtId="43" fontId="0" fillId="0" borderId="0" xfId="4" applyFont="1" applyBorder="1"/>
    <xf numFmtId="43" fontId="0" fillId="0" borderId="15" xfId="4" applyFont="1" applyBorder="1" applyAlignment="1"/>
    <xf numFmtId="43" fontId="55" fillId="0" borderId="0" xfId="4" applyFont="1" applyBorder="1" applyAlignment="1">
      <alignment horizontal="left" indent="1"/>
    </xf>
    <xf numFmtId="43" fontId="0" fillId="0" borderId="10" xfId="4" applyFont="1" applyBorder="1" applyAlignment="1" applyProtection="1">
      <alignment horizontal="right"/>
    </xf>
    <xf numFmtId="169" fontId="26" fillId="0" borderId="0" xfId="4" applyNumberFormat="1" applyFont="1" applyFill="1" applyAlignment="1" applyProtection="1">
      <alignment wrapText="1"/>
    </xf>
    <xf numFmtId="169" fontId="0" fillId="0" borderId="0" xfId="4" applyNumberFormat="1" applyFont="1" applyFill="1" applyAlignment="1" applyProtection="1">
      <alignment wrapText="1"/>
    </xf>
    <xf numFmtId="169" fontId="28" fillId="0" borderId="6" xfId="4" applyNumberFormat="1" applyFont="1" applyBorder="1" applyProtection="1"/>
    <xf numFmtId="169" fontId="28" fillId="0" borderId="25" xfId="4" applyNumberFormat="1" applyFont="1" applyBorder="1" applyProtection="1"/>
    <xf numFmtId="169" fontId="28" fillId="0" borderId="47" xfId="4" applyNumberFormat="1" applyFont="1" applyBorder="1" applyProtection="1"/>
    <xf numFmtId="0" fontId="28" fillId="0" borderId="2" xfId="0" applyFont="1" applyBorder="1" applyAlignment="1">
      <alignment horizontal="right"/>
    </xf>
    <xf numFmtId="0" fontId="28" fillId="0" borderId="3" xfId="0" applyFont="1" applyBorder="1" applyAlignment="1">
      <alignment horizontal="right"/>
    </xf>
    <xf numFmtId="0" fontId="27" fillId="0" borderId="5" xfId="0" applyFont="1" applyBorder="1" applyAlignment="1">
      <alignment horizontal="right" vertical="top"/>
    </xf>
    <xf numFmtId="0" fontId="27" fillId="0" borderId="11" xfId="0" applyFont="1" applyBorder="1" applyAlignment="1">
      <alignment horizontal="right" vertical="top"/>
    </xf>
    <xf numFmtId="44" fontId="0" fillId="3" borderId="60" xfId="2" applyFont="1" applyFill="1" applyBorder="1" applyProtection="1">
      <protection locked="0"/>
    </xf>
    <xf numFmtId="44" fontId="0" fillId="3" borderId="61" xfId="2" applyFont="1" applyFill="1" applyBorder="1" applyProtection="1">
      <protection locked="0"/>
    </xf>
    <xf numFmtId="44" fontId="0" fillId="3" borderId="62" xfId="2" applyFont="1" applyFill="1" applyBorder="1" applyProtection="1">
      <protection locked="0"/>
    </xf>
    <xf numFmtId="44" fontId="76" fillId="0" borderId="13" xfId="2" applyFont="1" applyBorder="1" applyProtection="1"/>
    <xf numFmtId="44" fontId="0" fillId="3" borderId="15" xfId="2" applyFont="1" applyFill="1" applyBorder="1" applyProtection="1">
      <protection locked="0"/>
    </xf>
    <xf numFmtId="44" fontId="0" fillId="0" borderId="6" xfId="2" applyFont="1" applyBorder="1"/>
    <xf numFmtId="44" fontId="23" fillId="0" borderId="27" xfId="2" applyFont="1" applyBorder="1" applyAlignment="1">
      <alignment horizontal="right"/>
    </xf>
    <xf numFmtId="44" fontId="11" fillId="3" borderId="6" xfId="2" applyFont="1" applyFill="1" applyBorder="1" applyProtection="1">
      <protection locked="0"/>
    </xf>
    <xf numFmtId="44" fontId="23" fillId="3" borderId="27" xfId="2" applyFont="1" applyFill="1" applyBorder="1" applyAlignment="1" applyProtection="1">
      <alignment horizontal="right"/>
      <protection locked="0"/>
    </xf>
    <xf numFmtId="44" fontId="23" fillId="3" borderId="7" xfId="2" applyFont="1" applyFill="1" applyBorder="1" applyAlignment="1" applyProtection="1">
      <alignment horizontal="right"/>
      <protection locked="0"/>
    </xf>
    <xf numFmtId="44" fontId="23" fillId="3" borderId="25" xfId="2" applyFont="1" applyFill="1" applyBorder="1" applyAlignment="1" applyProtection="1">
      <alignment horizontal="right"/>
      <protection locked="0"/>
    </xf>
    <xf numFmtId="44" fontId="23" fillId="3" borderId="28" xfId="2" applyFont="1" applyFill="1" applyBorder="1" applyAlignment="1" applyProtection="1">
      <alignment horizontal="right"/>
      <protection locked="0"/>
    </xf>
    <xf numFmtId="44" fontId="11" fillId="0" borderId="6" xfId="2" applyFont="1" applyBorder="1" applyAlignment="1">
      <alignment horizontal="right"/>
    </xf>
    <xf numFmtId="44" fontId="23" fillId="0" borderId="28" xfId="2" applyFont="1" applyBorder="1" applyAlignment="1">
      <alignment horizontal="right"/>
    </xf>
    <xf numFmtId="44" fontId="23" fillId="0" borderId="7" xfId="2" applyFont="1" applyBorder="1" applyAlignment="1">
      <alignment horizontal="right"/>
    </xf>
    <xf numFmtId="44" fontId="11" fillId="3" borderId="6" xfId="2" applyFont="1" applyFill="1" applyBorder="1" applyAlignment="1" applyProtection="1">
      <alignment horizontal="right"/>
      <protection locked="0"/>
    </xf>
    <xf numFmtId="43" fontId="0" fillId="4" borderId="27" xfId="4" applyFont="1" applyFill="1" applyBorder="1" applyAlignment="1" applyProtection="1">
      <alignment horizontal="left"/>
      <protection locked="0"/>
    </xf>
    <xf numFmtId="44" fontId="23" fillId="0" borderId="27" xfId="2" applyNumberFormat="1" applyFont="1" applyBorder="1" applyAlignment="1">
      <alignment horizontal="left"/>
    </xf>
    <xf numFmtId="0" fontId="107" fillId="0" borderId="82" xfId="7" applyFont="1" applyFill="1" applyBorder="1" applyAlignment="1">
      <alignment horizontal="left" vertical="top"/>
    </xf>
    <xf numFmtId="0" fontId="109" fillId="0" borderId="82" xfId="7" applyFont="1" applyFill="1" applyBorder="1" applyAlignment="1">
      <alignment horizontal="left" vertical="top"/>
    </xf>
    <xf numFmtId="0" fontId="108" fillId="0" borderId="0" xfId="7" applyFont="1" applyFill="1" applyBorder="1" applyAlignment="1">
      <alignment horizontal="left" vertical="top"/>
    </xf>
    <xf numFmtId="0" fontId="107" fillId="0" borderId="0" xfId="7" applyFont="1" applyFill="1" applyBorder="1" applyAlignment="1">
      <alignment horizontal="left" vertical="center" wrapText="1"/>
    </xf>
    <xf numFmtId="0" fontId="109" fillId="0" borderId="84" xfId="7" applyFont="1" applyFill="1" applyBorder="1" applyAlignment="1">
      <alignment horizontal="center" vertical="center"/>
    </xf>
    <xf numFmtId="0" fontId="107" fillId="0" borderId="6" xfId="7" applyFont="1" applyFill="1" applyBorder="1" applyAlignment="1">
      <alignment horizontal="left" vertical="center" wrapText="1"/>
    </xf>
    <xf numFmtId="0" fontId="107" fillId="0" borderId="6" xfId="7" applyFont="1" applyFill="1" applyBorder="1" applyAlignment="1">
      <alignment horizontal="center" vertical="center" wrapText="1"/>
    </xf>
    <xf numFmtId="0" fontId="109" fillId="0" borderId="0" xfId="7" applyFont="1" applyFill="1" applyBorder="1" applyAlignment="1">
      <alignment horizontal="center" vertical="center"/>
    </xf>
    <xf numFmtId="0" fontId="108" fillId="0" borderId="0" xfId="7" applyFont="1" applyFill="1" applyBorder="1" applyAlignment="1">
      <alignment horizontal="center" vertical="top" wrapText="1"/>
    </xf>
    <xf numFmtId="0" fontId="108" fillId="0" borderId="82" xfId="7" applyFont="1" applyFill="1" applyBorder="1" applyAlignment="1">
      <alignment horizontal="center" vertical="top" wrapText="1"/>
    </xf>
    <xf numFmtId="0" fontId="108" fillId="0" borderId="0" xfId="7" applyFont="1" applyFill="1" applyBorder="1" applyAlignment="1">
      <alignment horizontal="left" vertical="top" wrapText="1"/>
    </xf>
    <xf numFmtId="8" fontId="108" fillId="0" borderId="101" xfId="7" applyNumberFormat="1" applyFont="1" applyFill="1" applyBorder="1" applyAlignment="1">
      <alignment horizontal="left" vertical="center" wrapText="1"/>
    </xf>
    <xf numFmtId="0" fontId="0" fillId="0" borderId="0" xfId="0" applyFill="1" applyBorder="1" applyAlignment="1" applyProtection="1">
      <protection locked="0"/>
    </xf>
    <xf numFmtId="44" fontId="14" fillId="0" borderId="0" xfId="0" applyNumberFormat="1" applyFont="1" applyBorder="1" applyAlignment="1" applyProtection="1">
      <alignment horizontal="center"/>
    </xf>
    <xf numFmtId="0" fontId="95" fillId="0" borderId="0" xfId="0" applyFont="1" applyAlignment="1" applyProtection="1">
      <alignment horizontal="left" wrapText="1"/>
    </xf>
    <xf numFmtId="49" fontId="91" fillId="0" borderId="0" xfId="6" applyNumberFormat="1" applyBorder="1">
      <protection locked="0"/>
    </xf>
    <xf numFmtId="0" fontId="91" fillId="0" borderId="0" xfId="6" applyBorder="1">
      <protection locked="0"/>
    </xf>
    <xf numFmtId="49" fontId="91" fillId="0" borderId="5" xfId="6" applyNumberFormat="1" applyBorder="1">
      <protection locked="0"/>
    </xf>
    <xf numFmtId="0" fontId="91" fillId="0" borderId="5" xfId="6" applyBorder="1">
      <protection locked="0"/>
    </xf>
    <xf numFmtId="0" fontId="85" fillId="0" borderId="0" xfId="0" applyFont="1" applyBorder="1" applyAlignment="1" applyProtection="1">
      <alignment horizontal="right"/>
    </xf>
    <xf numFmtId="49" fontId="14" fillId="4" borderId="4" xfId="0" applyNumberFormat="1" applyFont="1" applyFill="1" applyBorder="1" applyAlignment="1" applyProtection="1">
      <alignment horizontal="left"/>
      <protection locked="0"/>
    </xf>
    <xf numFmtId="49" fontId="14" fillId="4" borderId="5" xfId="0" applyNumberFormat="1" applyFont="1" applyFill="1" applyBorder="1" applyAlignment="1" applyProtection="1">
      <alignment horizontal="left"/>
      <protection locked="0"/>
    </xf>
    <xf numFmtId="49" fontId="14" fillId="4" borderId="11" xfId="0" applyNumberFormat="1" applyFont="1" applyFill="1" applyBorder="1" applyAlignment="1" applyProtection="1">
      <alignment horizontal="left"/>
      <protection locked="0"/>
    </xf>
    <xf numFmtId="49" fontId="11" fillId="0" borderId="0" xfId="0" applyNumberFormat="1" applyFont="1" applyBorder="1" applyAlignment="1" applyProtection="1">
      <alignment horizontal="center"/>
    </xf>
    <xf numFmtId="49" fontId="8" fillId="0" borderId="0" xfId="0" applyNumberFormat="1" applyFont="1" applyBorder="1" applyAlignment="1" applyProtection="1">
      <alignment horizontal="center"/>
    </xf>
    <xf numFmtId="49" fontId="14" fillId="4" borderId="4" xfId="0" applyNumberFormat="1" applyFont="1" applyFill="1" applyBorder="1" applyAlignment="1" applyProtection="1">
      <protection locked="0"/>
    </xf>
    <xf numFmtId="49" fontId="14" fillId="4" borderId="5" xfId="0" applyNumberFormat="1" applyFont="1" applyFill="1" applyBorder="1" applyAlignment="1" applyProtection="1">
      <protection locked="0"/>
    </xf>
    <xf numFmtId="49" fontId="14" fillId="4" borderId="11" xfId="0" applyNumberFormat="1" applyFont="1" applyFill="1" applyBorder="1" applyAlignment="1" applyProtection="1">
      <protection locked="0"/>
    </xf>
    <xf numFmtId="164" fontId="0" fillId="4" borderId="35" xfId="4" applyNumberFormat="1" applyFont="1" applyFill="1" applyBorder="1" applyAlignment="1" applyProtection="1">
      <alignment horizontal="center"/>
      <protection locked="0"/>
    </xf>
    <xf numFmtId="164" fontId="0" fillId="4" borderId="31" xfId="4" applyNumberFormat="1" applyFont="1" applyFill="1" applyBorder="1" applyAlignment="1" applyProtection="1">
      <alignment horizontal="center"/>
      <protection locked="0"/>
    </xf>
    <xf numFmtId="49" fontId="8" fillId="0" borderId="1" xfId="0" applyNumberFormat="1" applyFont="1" applyBorder="1" applyAlignment="1" applyProtection="1">
      <alignment horizontal="center"/>
    </xf>
    <xf numFmtId="49" fontId="8" fillId="0" borderId="3" xfId="0" applyNumberFormat="1" applyFont="1" applyBorder="1" applyAlignment="1" applyProtection="1">
      <alignment horizontal="center"/>
    </xf>
    <xf numFmtId="49" fontId="8" fillId="0" borderId="4" xfId="0" applyNumberFormat="1" applyFont="1" applyBorder="1" applyAlignment="1" applyProtection="1">
      <alignment horizontal="center"/>
    </xf>
    <xf numFmtId="49" fontId="8" fillId="0" borderId="11" xfId="0" applyNumberFormat="1" applyFont="1" applyBorder="1" applyAlignment="1" applyProtection="1">
      <alignment horizontal="center"/>
    </xf>
    <xf numFmtId="49" fontId="11" fillId="0" borderId="14" xfId="0" applyNumberFormat="1" applyFont="1" applyBorder="1" applyAlignment="1" applyProtection="1">
      <alignment horizontal="center"/>
    </xf>
    <xf numFmtId="49" fontId="11" fillId="0" borderId="15" xfId="0" applyNumberFormat="1" applyFont="1" applyBorder="1" applyAlignment="1" applyProtection="1">
      <alignment horizontal="center"/>
    </xf>
    <xf numFmtId="49" fontId="11" fillId="0" borderId="2" xfId="0" applyNumberFormat="1" applyFont="1" applyBorder="1" applyAlignment="1" applyProtection="1">
      <alignment horizontal="center"/>
    </xf>
    <xf numFmtId="49" fontId="11" fillId="0" borderId="12" xfId="0" applyNumberFormat="1" applyFont="1" applyBorder="1" applyAlignment="1" applyProtection="1">
      <alignment horizontal="center"/>
    </xf>
    <xf numFmtId="164" fontId="15" fillId="4" borderId="9" xfId="4" applyNumberFormat="1" applyFont="1" applyFill="1" applyBorder="1" applyAlignment="1" applyProtection="1">
      <protection locked="0"/>
    </xf>
    <xf numFmtId="164" fontId="15" fillId="4" borderId="10" xfId="4" applyNumberFormat="1" applyFont="1" applyFill="1" applyBorder="1" applyAlignment="1" applyProtection="1">
      <protection locked="0"/>
    </xf>
    <xf numFmtId="164" fontId="15" fillId="0" borderId="9" xfId="4" applyNumberFormat="1" applyFont="1" applyFill="1" applyBorder="1" applyAlignment="1" applyProtection="1"/>
    <xf numFmtId="164" fontId="15" fillId="0" borderId="10" xfId="4" applyNumberFormat="1" applyFont="1" applyFill="1" applyBorder="1" applyAlignment="1" applyProtection="1"/>
    <xf numFmtId="164" fontId="15" fillId="4" borderId="45" xfId="4" applyNumberFormat="1" applyFont="1" applyFill="1" applyBorder="1" applyAlignment="1" applyProtection="1">
      <protection locked="0"/>
    </xf>
    <xf numFmtId="164" fontId="15" fillId="4" borderId="29" xfId="4" applyNumberFormat="1" applyFont="1" applyFill="1" applyBorder="1" applyAlignment="1" applyProtection="1">
      <protection locked="0"/>
    </xf>
    <xf numFmtId="49" fontId="28" fillId="4" borderId="24" xfId="0" applyNumberFormat="1" applyFont="1" applyFill="1" applyBorder="1" applyAlignment="1" applyProtection="1">
      <protection locked="0"/>
    </xf>
    <xf numFmtId="171" fontId="34" fillId="5" borderId="24" xfId="0" applyNumberFormat="1" applyFont="1" applyFill="1" applyBorder="1" applyAlignment="1" applyProtection="1">
      <alignment horizontal="left"/>
      <protection locked="0"/>
    </xf>
    <xf numFmtId="0" fontId="28" fillId="4" borderId="24" xfId="0" applyFont="1" applyFill="1" applyBorder="1" applyAlignment="1" applyProtection="1">
      <protection locked="0"/>
    </xf>
    <xf numFmtId="0" fontId="104" fillId="4" borderId="24" xfId="0" applyFont="1" applyFill="1" applyBorder="1" applyAlignment="1" applyProtection="1">
      <alignment horizontal="left"/>
      <protection locked="0"/>
    </xf>
    <xf numFmtId="0" fontId="28" fillId="4" borderId="24" xfId="0" applyFont="1" applyFill="1" applyBorder="1" applyAlignment="1" applyProtection="1">
      <alignment horizontal="left"/>
      <protection locked="0"/>
    </xf>
    <xf numFmtId="49" fontId="11" fillId="0" borderId="9" xfId="0" applyNumberFormat="1" applyFont="1" applyBorder="1" applyAlignment="1" applyProtection="1">
      <alignment horizontal="left" vertical="top" wrapText="1"/>
    </xf>
    <xf numFmtId="49" fontId="11" fillId="0" borderId="0" xfId="0" applyNumberFormat="1" applyFont="1" applyBorder="1" applyAlignment="1" applyProtection="1">
      <alignment horizontal="left" vertical="top" wrapText="1"/>
    </xf>
    <xf numFmtId="0" fontId="0" fillId="0" borderId="0" xfId="0" applyFont="1" applyBorder="1" applyAlignment="1" applyProtection="1">
      <alignment horizontal="center"/>
    </xf>
    <xf numFmtId="43" fontId="0" fillId="4" borderId="35" xfId="4" applyFont="1" applyFill="1" applyBorder="1" applyAlignment="1" applyProtection="1">
      <alignment horizontal="right"/>
      <protection locked="0"/>
    </xf>
    <xf numFmtId="43" fontId="0" fillId="4" borderId="31" xfId="4" applyFont="1" applyFill="1" applyBorder="1" applyAlignment="1" applyProtection="1">
      <alignment horizontal="right"/>
      <protection locked="0"/>
    </xf>
    <xf numFmtId="49" fontId="4" fillId="0" borderId="7" xfId="0" applyNumberFormat="1" applyFont="1" applyBorder="1" applyAlignment="1" applyProtection="1">
      <alignment horizontal="center"/>
    </xf>
    <xf numFmtId="1" fontId="14" fillId="0" borderId="6" xfId="0" applyNumberFormat="1" applyFont="1" applyBorder="1" applyAlignment="1" applyProtection="1">
      <alignment horizontal="center" vertical="center"/>
    </xf>
    <xf numFmtId="1" fontId="14" fillId="0" borderId="8" xfId="0" applyNumberFormat="1" applyFont="1" applyBorder="1" applyAlignment="1" applyProtection="1">
      <alignment horizontal="center" vertical="center"/>
    </xf>
    <xf numFmtId="49" fontId="28" fillId="4" borderId="35" xfId="0" applyNumberFormat="1" applyFont="1" applyFill="1" applyBorder="1" applyAlignment="1" applyProtection="1">
      <protection locked="0"/>
    </xf>
    <xf numFmtId="49" fontId="28" fillId="4" borderId="31" xfId="0" applyNumberFormat="1" applyFont="1" applyFill="1" applyBorder="1" applyAlignment="1" applyProtection="1">
      <protection locked="0"/>
    </xf>
    <xf numFmtId="1" fontId="25" fillId="0" borderId="3" xfId="0" applyNumberFormat="1" applyFont="1" applyBorder="1" applyAlignment="1" applyProtection="1">
      <alignment horizontal="center" vertical="center"/>
    </xf>
    <xf numFmtId="1" fontId="25" fillId="0" borderId="10" xfId="0" applyNumberFormat="1" applyFont="1" applyBorder="1" applyAlignment="1" applyProtection="1">
      <alignment horizontal="center" vertical="center"/>
    </xf>
    <xf numFmtId="1" fontId="25" fillId="0" borderId="11" xfId="0" applyNumberFormat="1" applyFont="1" applyBorder="1" applyAlignment="1" applyProtection="1">
      <alignment horizontal="center" vertical="center"/>
    </xf>
    <xf numFmtId="49" fontId="28" fillId="4" borderId="35" xfId="0" applyNumberFormat="1" applyFont="1" applyFill="1" applyBorder="1" applyAlignment="1" applyProtection="1">
      <alignment horizontal="left"/>
      <protection locked="0"/>
    </xf>
    <xf numFmtId="49" fontId="28" fillId="4" borderId="24" xfId="0" applyNumberFormat="1" applyFont="1" applyFill="1" applyBorder="1" applyAlignment="1" applyProtection="1">
      <alignment horizontal="left"/>
      <protection locked="0"/>
    </xf>
    <xf numFmtId="49" fontId="28" fillId="4" borderId="31" xfId="0" applyNumberFormat="1" applyFont="1" applyFill="1" applyBorder="1" applyAlignment="1" applyProtection="1">
      <alignment horizontal="left"/>
      <protection locked="0"/>
    </xf>
    <xf numFmtId="49" fontId="4" fillId="0" borderId="6" xfId="0" applyNumberFormat="1" applyFont="1" applyBorder="1" applyAlignment="1" applyProtection="1">
      <alignment horizontal="center"/>
    </xf>
    <xf numFmtId="49" fontId="11" fillId="0" borderId="14" xfId="0" applyNumberFormat="1" applyFont="1" applyFill="1" applyBorder="1" applyAlignment="1" applyProtection="1">
      <alignment horizontal="left"/>
    </xf>
    <xf numFmtId="49" fontId="11" fillId="0" borderId="12" xfId="0" applyNumberFormat="1" applyFont="1" applyFill="1" applyBorder="1" applyAlignment="1" applyProtection="1">
      <alignment horizontal="left"/>
    </xf>
    <xf numFmtId="49" fontId="7" fillId="0" borderId="7" xfId="0" applyNumberFormat="1" applyFont="1" applyBorder="1" applyAlignment="1" applyProtection="1">
      <alignment horizontal="center" vertical="top"/>
    </xf>
    <xf numFmtId="3" fontId="28" fillId="4" borderId="1" xfId="0" applyNumberFormat="1" applyFont="1" applyFill="1" applyBorder="1" applyAlignment="1" applyProtection="1">
      <alignment horizontal="center" vertical="center"/>
      <protection locked="0"/>
    </xf>
    <xf numFmtId="3" fontId="28" fillId="4" borderId="3" xfId="0" applyNumberFormat="1" applyFont="1" applyFill="1" applyBorder="1" applyAlignment="1" applyProtection="1">
      <alignment horizontal="center" vertical="center"/>
      <protection locked="0"/>
    </xf>
    <xf numFmtId="3" fontId="28" fillId="4" borderId="4" xfId="0" applyNumberFormat="1" applyFont="1" applyFill="1" applyBorder="1" applyAlignment="1" applyProtection="1">
      <alignment horizontal="center" vertical="center"/>
      <protection locked="0"/>
    </xf>
    <xf numFmtId="3" fontId="28" fillId="4" borderId="11" xfId="0" applyNumberFormat="1" applyFont="1" applyFill="1" applyBorder="1" applyAlignment="1" applyProtection="1">
      <alignment horizontal="center" vertical="center"/>
      <protection locked="0"/>
    </xf>
    <xf numFmtId="49" fontId="4" fillId="0" borderId="6" xfId="0" applyNumberFormat="1" applyFont="1" applyBorder="1" applyAlignment="1" applyProtection="1">
      <alignment horizontal="center" vertical="center"/>
    </xf>
    <xf numFmtId="49" fontId="4" fillId="0" borderId="7" xfId="0" applyNumberFormat="1" applyFont="1" applyBorder="1" applyAlignment="1" applyProtection="1">
      <alignment horizontal="center" vertical="center"/>
    </xf>
    <xf numFmtId="164" fontId="0" fillId="4" borderId="45" xfId="4" applyNumberFormat="1" applyFont="1" applyFill="1" applyBorder="1" applyAlignment="1" applyProtection="1">
      <alignment horizontal="center"/>
      <protection locked="0"/>
    </xf>
    <xf numFmtId="164" fontId="0" fillId="4" borderId="29" xfId="4" applyNumberFormat="1" applyFont="1" applyFill="1" applyBorder="1" applyAlignment="1" applyProtection="1">
      <alignment horizontal="center"/>
      <protection locked="0"/>
    </xf>
    <xf numFmtId="0" fontId="22" fillId="0" borderId="10" xfId="0" applyFont="1" applyBorder="1" applyAlignment="1">
      <alignment horizontal="left" vertical="center" wrapText="1"/>
    </xf>
    <xf numFmtId="49" fontId="10" fillId="0" borderId="0" xfId="0" applyNumberFormat="1" applyFont="1" applyBorder="1" applyAlignment="1">
      <alignment horizontal="left" vertical="center" wrapText="1"/>
    </xf>
    <xf numFmtId="49" fontId="10" fillId="0" borderId="10" xfId="0" applyNumberFormat="1" applyFont="1" applyBorder="1" applyAlignment="1">
      <alignment horizontal="left" vertical="center" wrapText="1"/>
    </xf>
    <xf numFmtId="49" fontId="10" fillId="0" borderId="5" xfId="0" applyNumberFormat="1" applyFont="1" applyBorder="1" applyAlignment="1">
      <alignment horizontal="left" vertical="center" wrapText="1"/>
    </xf>
    <xf numFmtId="49" fontId="10" fillId="0" borderId="11" xfId="0" applyNumberFormat="1" applyFont="1" applyBorder="1" applyAlignment="1">
      <alignment horizontal="left" vertical="center" wrapText="1"/>
    </xf>
    <xf numFmtId="49" fontId="0" fillId="5" borderId="1" xfId="0" applyNumberFormat="1" applyFill="1" applyBorder="1" applyAlignment="1" applyProtection="1">
      <alignment horizontal="left" vertical="top"/>
      <protection locked="0"/>
    </xf>
    <xf numFmtId="49" fontId="0" fillId="5" borderId="2" xfId="0" applyNumberFormat="1" applyFill="1" applyBorder="1" applyAlignment="1" applyProtection="1">
      <alignment horizontal="left" vertical="top"/>
      <protection locked="0"/>
    </xf>
    <xf numFmtId="49" fontId="0" fillId="5" borderId="3" xfId="0" applyNumberFormat="1" applyFill="1" applyBorder="1" applyAlignment="1" applyProtection="1">
      <alignment horizontal="left" vertical="top"/>
      <protection locked="0"/>
    </xf>
    <xf numFmtId="49" fontId="0" fillId="5" borderId="9" xfId="0" applyNumberFormat="1" applyFill="1" applyBorder="1" applyAlignment="1" applyProtection="1">
      <alignment horizontal="left" vertical="top"/>
      <protection locked="0"/>
    </xf>
    <xf numFmtId="49" fontId="0" fillId="5" borderId="0" xfId="0" applyNumberFormat="1" applyFill="1" applyBorder="1" applyAlignment="1" applyProtection="1">
      <alignment horizontal="left" vertical="top"/>
      <protection locked="0"/>
    </xf>
    <xf numFmtId="49" fontId="0" fillId="5" borderId="10" xfId="0" applyNumberFormat="1" applyFill="1" applyBorder="1" applyAlignment="1" applyProtection="1">
      <alignment horizontal="left" vertical="top"/>
      <protection locked="0"/>
    </xf>
    <xf numFmtId="49" fontId="0" fillId="5" borderId="4" xfId="0" applyNumberFormat="1" applyFill="1" applyBorder="1" applyAlignment="1" applyProtection="1">
      <alignment horizontal="left" vertical="top"/>
      <protection locked="0"/>
    </xf>
    <xf numFmtId="49" fontId="0" fillId="5" borderId="5" xfId="0" applyNumberFormat="1" applyFill="1" applyBorder="1" applyAlignment="1" applyProtection="1">
      <alignment horizontal="left" vertical="top"/>
      <protection locked="0"/>
    </xf>
    <xf numFmtId="49" fontId="0" fillId="5" borderId="11" xfId="0" applyNumberFormat="1" applyFill="1" applyBorder="1" applyAlignment="1" applyProtection="1">
      <alignment horizontal="left" vertical="top"/>
      <protection locked="0"/>
    </xf>
    <xf numFmtId="0" fontId="0" fillId="0" borderId="0" xfId="0" applyFont="1" applyAlignment="1">
      <alignment horizontal="left"/>
    </xf>
    <xf numFmtId="49" fontId="11" fillId="0" borderId="14" xfId="0" applyNumberFormat="1" applyFont="1" applyBorder="1" applyAlignment="1">
      <alignment horizontal="center"/>
    </xf>
    <xf numFmtId="49" fontId="11" fillId="0" borderId="12" xfId="0" applyNumberFormat="1" applyFont="1" applyBorder="1" applyAlignment="1">
      <alignment horizontal="center"/>
    </xf>
    <xf numFmtId="0" fontId="49" fillId="0" borderId="1" xfId="0" applyFont="1" applyBorder="1" applyAlignment="1">
      <alignment horizontal="left" vertical="center"/>
    </xf>
    <xf numFmtId="0" fontId="49" fillId="0" borderId="3" xfId="0" applyFont="1" applyBorder="1" applyAlignment="1">
      <alignment horizontal="left" vertical="center"/>
    </xf>
    <xf numFmtId="0" fontId="49" fillId="0" borderId="9" xfId="0" applyFont="1" applyBorder="1" applyAlignment="1">
      <alignment horizontal="left" vertical="center"/>
    </xf>
    <xf numFmtId="0" fontId="49" fillId="0" borderId="10" xfId="0" applyFont="1" applyBorder="1" applyAlignment="1">
      <alignment horizontal="left" vertical="center"/>
    </xf>
    <xf numFmtId="0" fontId="49" fillId="0" borderId="4" xfId="0" applyFont="1" applyBorder="1" applyAlignment="1">
      <alignment horizontal="left" vertical="center"/>
    </xf>
    <xf numFmtId="0" fontId="49" fillId="0" borderId="11" xfId="0" applyFont="1" applyBorder="1" applyAlignment="1">
      <alignment horizontal="left" vertical="center"/>
    </xf>
    <xf numFmtId="49" fontId="8" fillId="0" borderId="0" xfId="0" applyNumberFormat="1" applyFont="1" applyAlignment="1">
      <alignment horizontal="left" wrapText="1"/>
    </xf>
    <xf numFmtId="49" fontId="24" fillId="0" borderId="7" xfId="0" applyNumberFormat="1" applyFont="1" applyBorder="1" applyAlignment="1">
      <alignment horizontal="center"/>
    </xf>
    <xf numFmtId="49" fontId="7" fillId="0" borderId="9" xfId="0" applyNumberFormat="1" applyFont="1" applyBorder="1" applyAlignment="1">
      <alignment horizontal="center" vertical="center"/>
    </xf>
    <xf numFmtId="0" fontId="34" fillId="0" borderId="0" xfId="0" applyFont="1" applyBorder="1" applyAlignment="1">
      <alignment horizontal="right" vertical="center"/>
    </xf>
    <xf numFmtId="0" fontId="28" fillId="0" borderId="0" xfId="0" applyNumberFormat="1" applyFont="1" applyBorder="1" applyAlignment="1">
      <alignment horizontal="left"/>
    </xf>
    <xf numFmtId="0" fontId="28" fillId="0" borderId="10" xfId="0" applyNumberFormat="1" applyFont="1" applyBorder="1" applyAlignment="1">
      <alignment horizontal="left"/>
    </xf>
    <xf numFmtId="1" fontId="7" fillId="2" borderId="17" xfId="0" applyNumberFormat="1" applyFont="1" applyFill="1" applyBorder="1" applyAlignment="1">
      <alignment horizontal="center"/>
    </xf>
    <xf numFmtId="1" fontId="7" fillId="2" borderId="18" xfId="0" applyNumberFormat="1" applyFont="1" applyFill="1" applyBorder="1" applyAlignment="1">
      <alignment horizontal="center"/>
    </xf>
    <xf numFmtId="49" fontId="3" fillId="2" borderId="4" xfId="0" applyNumberFormat="1" applyFont="1" applyFill="1" applyBorder="1" applyAlignment="1">
      <alignment horizontal="center"/>
    </xf>
    <xf numFmtId="49" fontId="3" fillId="2" borderId="5" xfId="0" applyNumberFormat="1" applyFont="1" applyFill="1" applyBorder="1" applyAlignment="1">
      <alignment horizontal="center"/>
    </xf>
    <xf numFmtId="49" fontId="3" fillId="2" borderId="11" xfId="0" applyNumberFormat="1" applyFont="1" applyFill="1" applyBorder="1" applyAlignment="1">
      <alignment horizontal="center"/>
    </xf>
    <xf numFmtId="1" fontId="7" fillId="2" borderId="19" xfId="0" applyNumberFormat="1" applyFont="1" applyFill="1" applyBorder="1" applyAlignment="1">
      <alignment horizontal="center"/>
    </xf>
    <xf numFmtId="1" fontId="7" fillId="2" borderId="71" xfId="0" applyNumberFormat="1" applyFont="1" applyFill="1" applyBorder="1" applyAlignment="1">
      <alignment horizontal="center"/>
    </xf>
    <xf numFmtId="1" fontId="3" fillId="2" borderId="5" xfId="0" applyNumberFormat="1" applyFont="1" applyFill="1" applyBorder="1" applyAlignment="1">
      <alignment horizontal="center"/>
    </xf>
    <xf numFmtId="1" fontId="3" fillId="2" borderId="11" xfId="0" applyNumberFormat="1" applyFont="1" applyFill="1" applyBorder="1" applyAlignment="1">
      <alignment horizontal="center"/>
    </xf>
    <xf numFmtId="49" fontId="7" fillId="2" borderId="16" xfId="0" applyNumberFormat="1" applyFont="1" applyFill="1" applyBorder="1" applyAlignment="1">
      <alignment horizontal="center"/>
    </xf>
    <xf numFmtId="49" fontId="7" fillId="2" borderId="17" xfId="0" applyNumberFormat="1" applyFont="1" applyFill="1" applyBorder="1" applyAlignment="1">
      <alignment horizontal="center"/>
    </xf>
    <xf numFmtId="49" fontId="7" fillId="2" borderId="18" xfId="0" applyNumberFormat="1" applyFont="1" applyFill="1" applyBorder="1" applyAlignment="1">
      <alignment horizontal="center"/>
    </xf>
    <xf numFmtId="49" fontId="7" fillId="2" borderId="33" xfId="0" applyNumberFormat="1" applyFont="1" applyFill="1" applyBorder="1" applyAlignment="1">
      <alignment horizontal="center"/>
    </xf>
    <xf numFmtId="49" fontId="7" fillId="2" borderId="19" xfId="0" applyNumberFormat="1" applyFont="1" applyFill="1" applyBorder="1" applyAlignment="1">
      <alignment horizontal="center"/>
    </xf>
    <xf numFmtId="49" fontId="7" fillId="2" borderId="71" xfId="0" applyNumberFormat="1" applyFont="1" applyFill="1" applyBorder="1" applyAlignment="1">
      <alignment horizontal="center"/>
    </xf>
    <xf numFmtId="49" fontId="7" fillId="0" borderId="7" xfId="0" applyNumberFormat="1" applyFont="1" applyBorder="1" applyAlignment="1">
      <alignment horizontal="center" vertical="top"/>
    </xf>
    <xf numFmtId="1" fontId="25" fillId="0" borderId="3" xfId="0" applyNumberFormat="1" applyFont="1" applyBorder="1" applyAlignment="1">
      <alignment horizontal="center" vertical="center"/>
    </xf>
    <xf numFmtId="1" fontId="25" fillId="0" borderId="11" xfId="0" applyNumberFormat="1" applyFont="1" applyBorder="1" applyAlignment="1">
      <alignment horizontal="center" vertical="center"/>
    </xf>
    <xf numFmtId="49" fontId="8" fillId="0" borderId="1" xfId="0" applyNumberFormat="1" applyFont="1" applyBorder="1" applyAlignment="1">
      <alignment horizontal="center"/>
    </xf>
    <xf numFmtId="49" fontId="8" fillId="0" borderId="2" xfId="0" applyNumberFormat="1" applyFont="1" applyBorder="1" applyAlignment="1">
      <alignment horizontal="center"/>
    </xf>
    <xf numFmtId="49" fontId="8" fillId="0" borderId="3" xfId="0" applyNumberFormat="1" applyFont="1" applyBorder="1" applyAlignment="1">
      <alignment horizontal="center"/>
    </xf>
    <xf numFmtId="1" fontId="25" fillId="0" borderId="10" xfId="0" applyNumberFormat="1" applyFont="1" applyBorder="1" applyAlignment="1">
      <alignment horizontal="center" vertical="center"/>
    </xf>
    <xf numFmtId="0" fontId="14" fillId="0" borderId="35" xfId="0" applyNumberFormat="1" applyFont="1" applyBorder="1" applyAlignment="1"/>
    <xf numFmtId="0" fontId="14" fillId="0" borderId="24" xfId="0" applyNumberFormat="1" applyFont="1" applyBorder="1" applyAlignment="1"/>
    <xf numFmtId="0" fontId="14" fillId="0" borderId="31" xfId="0" applyNumberFormat="1" applyFont="1" applyBorder="1" applyAlignment="1"/>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12" xfId="0" applyNumberFormat="1" applyFont="1" applyBorder="1" applyAlignment="1">
      <alignment horizontal="center" vertical="center"/>
    </xf>
    <xf numFmtId="0" fontId="28" fillId="0" borderId="2" xfId="0" applyFont="1" applyBorder="1" applyAlignment="1">
      <alignment horizontal="right"/>
    </xf>
    <xf numFmtId="0" fontId="28" fillId="0" borderId="3" xfId="0" applyFont="1" applyBorder="1" applyAlignment="1">
      <alignment horizontal="right"/>
    </xf>
    <xf numFmtId="0" fontId="28" fillId="0" borderId="35" xfId="0" applyNumberFormat="1" applyFont="1" applyBorder="1" applyAlignment="1">
      <alignment horizontal="left"/>
    </xf>
    <xf numFmtId="0" fontId="28" fillId="0" borderId="24" xfId="0" applyNumberFormat="1" applyFont="1" applyBorder="1" applyAlignment="1">
      <alignment horizontal="left"/>
    </xf>
    <xf numFmtId="0" fontId="28" fillId="0" borderId="31" xfId="0" applyNumberFormat="1" applyFont="1" applyBorder="1" applyAlignment="1">
      <alignment horizontal="left"/>
    </xf>
    <xf numFmtId="0" fontId="28" fillId="0" borderId="0" xfId="0" applyNumberFormat="1" applyFont="1" applyBorder="1" applyAlignment="1"/>
    <xf numFmtId="0" fontId="28" fillId="0" borderId="10" xfId="0" applyNumberFormat="1" applyFont="1" applyBorder="1" applyAlignment="1"/>
    <xf numFmtId="49" fontId="91" fillId="0" borderId="0" xfId="6" applyNumberFormat="1">
      <protection locked="0"/>
    </xf>
    <xf numFmtId="49" fontId="20" fillId="0" borderId="0" xfId="0" applyNumberFormat="1" applyFont="1" applyAlignment="1">
      <alignment horizontal="left" vertical="top" wrapText="1"/>
    </xf>
    <xf numFmtId="49" fontId="47" fillId="0" borderId="0" xfId="0" applyNumberFormat="1" applyFont="1" applyAlignment="1">
      <alignment horizontal="left"/>
    </xf>
    <xf numFmtId="0" fontId="83" fillId="0" borderId="0" xfId="0" applyFont="1" applyAlignment="1">
      <alignment horizontal="left"/>
    </xf>
    <xf numFmtId="0" fontId="83" fillId="0" borderId="10" xfId="0" applyFont="1" applyBorder="1" applyAlignment="1">
      <alignment horizontal="left"/>
    </xf>
    <xf numFmtId="49" fontId="24" fillId="0" borderId="6" xfId="0" applyNumberFormat="1" applyFont="1" applyBorder="1" applyAlignment="1">
      <alignment horizontal="center"/>
    </xf>
    <xf numFmtId="0" fontId="88" fillId="0" borderId="0" xfId="0" applyFont="1" applyBorder="1" applyAlignment="1">
      <alignment horizontal="right" vertical="center"/>
    </xf>
    <xf numFmtId="0" fontId="88" fillId="0" borderId="10" xfId="0" applyFont="1" applyBorder="1" applyAlignment="1">
      <alignment horizontal="right" vertical="center"/>
    </xf>
    <xf numFmtId="49" fontId="8"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49" fontId="14" fillId="0" borderId="10" xfId="0" applyNumberFormat="1" applyFont="1" applyBorder="1" applyAlignment="1">
      <alignment horizontal="left" vertical="center" wrapText="1"/>
    </xf>
    <xf numFmtId="49" fontId="10" fillId="0" borderId="6"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24" fillId="0" borderId="10" xfId="0" applyNumberFormat="1" applyFont="1" applyBorder="1" applyAlignment="1">
      <alignment horizontal="center"/>
    </xf>
    <xf numFmtId="49" fontId="11" fillId="0" borderId="4" xfId="0" applyNumberFormat="1" applyFont="1" applyBorder="1" applyAlignment="1">
      <alignment horizontal="center"/>
    </xf>
    <xf numFmtId="49" fontId="11" fillId="0" borderId="11" xfId="0" applyNumberFormat="1" applyFont="1" applyBorder="1" applyAlignment="1">
      <alignment horizontal="center"/>
    </xf>
    <xf numFmtId="0" fontId="103" fillId="0" borderId="7" xfId="0" applyFont="1" applyBorder="1" applyAlignment="1">
      <alignment horizontal="left" vertical="center" wrapText="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7" fontId="34" fillId="0" borderId="35" xfId="4" applyNumberFormat="1" applyFont="1" applyBorder="1" applyAlignment="1"/>
    <xf numFmtId="37" fontId="34" fillId="0" borderId="24" xfId="4" applyNumberFormat="1" applyFont="1" applyBorder="1" applyAlignment="1"/>
    <xf numFmtId="37" fontId="34" fillId="0" borderId="31" xfId="4" applyNumberFormat="1" applyFont="1" applyBorder="1" applyAlignment="1"/>
    <xf numFmtId="0" fontId="23" fillId="3" borderId="45" xfId="0" applyFont="1" applyFill="1" applyBorder="1" applyAlignment="1" applyProtection="1">
      <alignment horizontal="left"/>
      <protection locked="0"/>
    </xf>
    <xf numFmtId="0" fontId="23" fillId="3" borderId="41" xfId="0" applyFont="1" applyFill="1" applyBorder="1" applyAlignment="1" applyProtection="1">
      <alignment horizontal="left"/>
      <protection locked="0"/>
    </xf>
    <xf numFmtId="0" fontId="23" fillId="3" borderId="29" xfId="0" applyFont="1" applyFill="1" applyBorder="1" applyAlignment="1" applyProtection="1">
      <alignment horizontal="left"/>
      <protection locked="0"/>
    </xf>
    <xf numFmtId="49" fontId="11" fillId="0" borderId="1" xfId="0" applyNumberFormat="1" applyFont="1" applyBorder="1" applyAlignment="1">
      <alignment horizontal="center"/>
    </xf>
    <xf numFmtId="49" fontId="11" fillId="0" borderId="3" xfId="0" applyNumberFormat="1" applyFont="1" applyBorder="1" applyAlignment="1">
      <alignment horizontal="center"/>
    </xf>
    <xf numFmtId="49" fontId="11" fillId="0" borderId="6" xfId="0" applyNumberFormat="1" applyFont="1" applyBorder="1" applyAlignment="1">
      <alignment horizontal="center"/>
    </xf>
    <xf numFmtId="49" fontId="11" fillId="0" borderId="8" xfId="0" applyNumberFormat="1" applyFont="1" applyBorder="1" applyAlignment="1">
      <alignment horizontal="center"/>
    </xf>
    <xf numFmtId="49" fontId="8" fillId="0" borderId="4" xfId="0" applyNumberFormat="1" applyFont="1" applyBorder="1" applyAlignment="1">
      <alignment horizontal="center"/>
    </xf>
    <xf numFmtId="49" fontId="8" fillId="0" borderId="5" xfId="0" applyNumberFormat="1" applyFont="1" applyBorder="1" applyAlignment="1">
      <alignment horizontal="center"/>
    </xf>
    <xf numFmtId="49" fontId="8" fillId="0" borderId="11" xfId="0" applyNumberFormat="1" applyFont="1" applyBorder="1" applyAlignment="1">
      <alignment horizontal="center"/>
    </xf>
    <xf numFmtId="49" fontId="19" fillId="0" borderId="14" xfId="0" applyNumberFormat="1" applyFont="1" applyBorder="1" applyAlignment="1">
      <alignment horizontal="center"/>
    </xf>
    <xf numFmtId="49" fontId="19" fillId="0" borderId="15" xfId="0" applyNumberFormat="1" applyFont="1" applyBorder="1" applyAlignment="1">
      <alignment horizontal="center"/>
    </xf>
    <xf numFmtId="49" fontId="19" fillId="0" borderId="12" xfId="0" applyNumberFormat="1" applyFont="1" applyBorder="1" applyAlignment="1">
      <alignment horizontal="center"/>
    </xf>
    <xf numFmtId="0" fontId="11" fillId="3" borderId="1" xfId="0" applyFont="1" applyFill="1" applyBorder="1" applyAlignment="1" applyProtection="1">
      <alignment horizontal="center"/>
      <protection locked="0"/>
    </xf>
    <xf numFmtId="0" fontId="11" fillId="3" borderId="2" xfId="0" applyFont="1" applyFill="1" applyBorder="1" applyAlignment="1" applyProtection="1">
      <alignment horizontal="center"/>
      <protection locked="0"/>
    </xf>
    <xf numFmtId="0" fontId="11" fillId="3" borderId="3" xfId="0" applyFont="1" applyFill="1" applyBorder="1" applyAlignment="1" applyProtection="1">
      <alignment horizontal="center"/>
      <protection locked="0"/>
    </xf>
    <xf numFmtId="49" fontId="2" fillId="0" borderId="5" xfId="0" applyNumberFormat="1" applyFont="1" applyBorder="1" applyAlignment="1">
      <alignment horizontal="right"/>
    </xf>
    <xf numFmtId="0" fontId="23" fillId="3" borderId="35" xfId="0" applyFont="1" applyFill="1" applyBorder="1" applyAlignment="1" applyProtection="1">
      <alignment horizontal="left"/>
      <protection locked="0"/>
    </xf>
    <xf numFmtId="0" fontId="23" fillId="3" borderId="31" xfId="0" applyFont="1" applyFill="1" applyBorder="1" applyAlignment="1" applyProtection="1">
      <alignment horizontal="left"/>
      <protection locked="0"/>
    </xf>
    <xf numFmtId="0" fontId="23" fillId="3" borderId="9" xfId="0" applyFont="1" applyFill="1" applyBorder="1" applyAlignment="1" applyProtection="1">
      <alignment horizontal="left"/>
      <protection locked="0"/>
    </xf>
    <xf numFmtId="0" fontId="23" fillId="3" borderId="0" xfId="0" applyFont="1" applyFill="1" applyBorder="1" applyAlignment="1" applyProtection="1">
      <alignment horizontal="left"/>
      <protection locked="0"/>
    </xf>
    <xf numFmtId="0" fontId="23" fillId="3" borderId="10" xfId="0" applyFont="1" applyFill="1" applyBorder="1" applyAlignment="1" applyProtection="1">
      <alignment horizontal="left"/>
      <protection locked="0"/>
    </xf>
    <xf numFmtId="0" fontId="27" fillId="0" borderId="5" xfId="0" applyFont="1" applyBorder="1" applyAlignment="1">
      <alignment horizontal="right" vertical="top"/>
    </xf>
    <xf numFmtId="0" fontId="27" fillId="0" borderId="11" xfId="0" applyFont="1" applyBorder="1" applyAlignment="1">
      <alignment horizontal="right" vertical="top"/>
    </xf>
    <xf numFmtId="49" fontId="11" fillId="0" borderId="2" xfId="0" applyNumberFormat="1" applyFont="1" applyBorder="1" applyAlignment="1">
      <alignment horizontal="center"/>
    </xf>
    <xf numFmtId="49" fontId="11" fillId="0" borderId="5" xfId="0" applyNumberFormat="1" applyFont="1" applyBorder="1" applyAlignment="1">
      <alignment horizontal="center"/>
    </xf>
    <xf numFmtId="0" fontId="23" fillId="3" borderId="24" xfId="0" applyFont="1" applyFill="1" applyBorder="1" applyAlignment="1" applyProtection="1">
      <alignment horizontal="left"/>
      <protection locked="0"/>
    </xf>
    <xf numFmtId="0" fontId="23" fillId="3" borderId="4" xfId="0" applyFont="1" applyFill="1" applyBorder="1" applyAlignment="1" applyProtection="1">
      <alignment horizontal="left"/>
      <protection locked="0"/>
    </xf>
    <xf numFmtId="0" fontId="23" fillId="3" borderId="11" xfId="0" applyFont="1" applyFill="1" applyBorder="1" applyAlignment="1" applyProtection="1">
      <alignment horizontal="left"/>
      <protection locked="0"/>
    </xf>
    <xf numFmtId="0" fontId="28" fillId="0" borderId="45" xfId="0" applyFont="1" applyBorder="1" applyAlignment="1"/>
    <xf numFmtId="0" fontId="28" fillId="0" borderId="29" xfId="0" applyFont="1" applyBorder="1" applyAlignment="1"/>
    <xf numFmtId="0" fontId="28" fillId="3" borderId="45" xfId="0" applyFont="1" applyFill="1" applyBorder="1" applyAlignment="1" applyProtection="1">
      <alignment horizontal="left"/>
      <protection locked="0"/>
    </xf>
    <xf numFmtId="0" fontId="28" fillId="3" borderId="29" xfId="0" applyFont="1" applyFill="1" applyBorder="1" applyAlignment="1" applyProtection="1">
      <alignment horizontal="left"/>
      <protection locked="0"/>
    </xf>
    <xf numFmtId="49" fontId="10" fillId="0" borderId="3" xfId="0" applyNumberFormat="1" applyFont="1" applyBorder="1" applyAlignment="1">
      <alignment horizontal="center" vertical="center"/>
    </xf>
    <xf numFmtId="49" fontId="10" fillId="0" borderId="11" xfId="0" applyNumberFormat="1" applyFont="1" applyBorder="1" applyAlignment="1">
      <alignment horizontal="center" vertical="center"/>
    </xf>
    <xf numFmtId="0" fontId="28" fillId="0" borderId="63" xfId="0" applyFont="1" applyBorder="1" applyAlignment="1"/>
    <xf numFmtId="0" fontId="28" fillId="0" borderId="64" xfId="0" applyFont="1" applyBorder="1" applyAlignment="1"/>
    <xf numFmtId="0" fontId="28" fillId="3" borderId="63" xfId="0" applyFont="1" applyFill="1" applyBorder="1" applyAlignment="1" applyProtection="1">
      <alignment horizontal="left"/>
      <protection locked="0"/>
    </xf>
    <xf numFmtId="0" fontId="28" fillId="3" borderId="64" xfId="0" applyFont="1" applyFill="1" applyBorder="1" applyAlignment="1" applyProtection="1">
      <alignment horizontal="left"/>
      <protection locked="0"/>
    </xf>
    <xf numFmtId="0" fontId="28" fillId="0" borderId="42" xfId="0" applyFont="1" applyBorder="1" applyAlignment="1"/>
    <xf numFmtId="0" fontId="28" fillId="0" borderId="44" xfId="0" applyFont="1" applyBorder="1" applyAlignment="1"/>
    <xf numFmtId="0" fontId="28" fillId="3" borderId="42" xfId="0" applyFont="1" applyFill="1" applyBorder="1" applyAlignment="1" applyProtection="1">
      <alignment horizontal="left"/>
      <protection locked="0"/>
    </xf>
    <xf numFmtId="0" fontId="28" fillId="3" borderId="44" xfId="0" applyFont="1" applyFill="1" applyBorder="1" applyAlignment="1" applyProtection="1">
      <alignment horizontal="left"/>
      <protection locked="0"/>
    </xf>
    <xf numFmtId="0" fontId="28" fillId="3" borderId="9" xfId="0" applyFont="1" applyFill="1" applyBorder="1" applyAlignment="1" applyProtection="1">
      <alignment horizontal="left"/>
      <protection locked="0"/>
    </xf>
    <xf numFmtId="0" fontId="28" fillId="3" borderId="10" xfId="0" applyFont="1" applyFill="1" applyBorder="1" applyAlignment="1" applyProtection="1">
      <alignment horizontal="left"/>
      <protection locked="0"/>
    </xf>
    <xf numFmtId="0" fontId="28" fillId="0" borderId="1" xfId="0" applyFont="1" applyBorder="1" applyAlignment="1"/>
    <xf numFmtId="0" fontId="28" fillId="0" borderId="3" xfId="0" applyFont="1" applyBorder="1" applyAlignment="1"/>
    <xf numFmtId="0" fontId="23" fillId="0" borderId="7" xfId="0" applyFont="1" applyBorder="1" applyAlignment="1">
      <alignment horizontal="center" vertical="center" wrapText="1"/>
    </xf>
    <xf numFmtId="0" fontId="11" fillId="0" borderId="9" xfId="0" applyFont="1" applyBorder="1" applyAlignment="1">
      <alignment horizontal="left"/>
    </xf>
    <xf numFmtId="0" fontId="11" fillId="0" borderId="0" xfId="0" applyFont="1" applyBorder="1" applyAlignment="1">
      <alignment horizontal="left"/>
    </xf>
    <xf numFmtId="0" fontId="11" fillId="0" borderId="10" xfId="0" applyFont="1" applyBorder="1" applyAlignment="1">
      <alignment horizontal="left"/>
    </xf>
    <xf numFmtId="49" fontId="23" fillId="0" borderId="6" xfId="0" applyNumberFormat="1" applyFont="1" applyBorder="1" applyAlignment="1">
      <alignment horizontal="center" vertical="center"/>
    </xf>
    <xf numFmtId="49" fontId="23" fillId="0" borderId="8" xfId="0" applyNumberFormat="1" applyFont="1" applyBorder="1" applyAlignment="1">
      <alignment horizontal="center" vertical="center"/>
    </xf>
    <xf numFmtId="49" fontId="8" fillId="0" borderId="4" xfId="0" applyNumberFormat="1" applyFont="1" applyBorder="1" applyAlignment="1">
      <alignment horizontal="center" vertical="top"/>
    </xf>
    <xf numFmtId="49" fontId="8" fillId="0" borderId="5" xfId="0" applyNumberFormat="1" applyFont="1" applyBorder="1" applyAlignment="1">
      <alignment horizontal="center" vertical="top"/>
    </xf>
    <xf numFmtId="49" fontId="8" fillId="0" borderId="11" xfId="0" applyNumberFormat="1" applyFont="1" applyBorder="1" applyAlignment="1">
      <alignment horizontal="center" vertical="top"/>
    </xf>
    <xf numFmtId="0" fontId="33" fillId="0" borderId="6" xfId="0" applyFont="1" applyBorder="1" applyAlignment="1">
      <alignment horizontal="center" vertical="center"/>
    </xf>
    <xf numFmtId="0" fontId="33" fillId="0" borderId="7" xfId="0" applyFont="1" applyBorder="1" applyAlignment="1">
      <alignment horizontal="center" vertical="center"/>
    </xf>
    <xf numFmtId="49" fontId="23" fillId="0" borderId="1" xfId="0" applyNumberFormat="1" applyFont="1" applyBorder="1" applyAlignment="1">
      <alignment horizontal="left"/>
    </xf>
    <xf numFmtId="49" fontId="23" fillId="0" borderId="2" xfId="0" applyNumberFormat="1" applyFont="1" applyBorder="1" applyAlignment="1">
      <alignment horizontal="left"/>
    </xf>
    <xf numFmtId="49" fontId="23" fillId="0" borderId="3" xfId="0" applyNumberFormat="1" applyFont="1" applyBorder="1" applyAlignment="1">
      <alignment horizontal="left"/>
    </xf>
    <xf numFmtId="0" fontId="11" fillId="0" borderId="9" xfId="0" applyFont="1" applyBorder="1" applyAlignment="1">
      <alignment horizontal="center"/>
    </xf>
    <xf numFmtId="0" fontId="11" fillId="0" borderId="0" xfId="0" applyFont="1" applyBorder="1" applyAlignment="1">
      <alignment horizontal="center"/>
    </xf>
    <xf numFmtId="0" fontId="11" fillId="0" borderId="10" xfId="0" applyFont="1" applyBorder="1" applyAlignment="1">
      <alignment horizontal="center"/>
    </xf>
    <xf numFmtId="0" fontId="19" fillId="0" borderId="9" xfId="0" applyFont="1" applyBorder="1" applyAlignment="1">
      <alignment horizontal="center"/>
    </xf>
    <xf numFmtId="0" fontId="19" fillId="0" borderId="0" xfId="0" applyFont="1" applyBorder="1" applyAlignment="1">
      <alignment horizontal="center"/>
    </xf>
    <xf numFmtId="0" fontId="19" fillId="0" borderId="10"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9" fillId="0" borderId="11" xfId="0" applyFont="1" applyBorder="1" applyAlignment="1">
      <alignment horizontal="center"/>
    </xf>
    <xf numFmtId="0" fontId="11" fillId="0" borderId="9" xfId="0" applyFont="1" applyFill="1" applyBorder="1" applyAlignment="1">
      <alignment horizontal="left"/>
    </xf>
    <xf numFmtId="0" fontId="11" fillId="0" borderId="0" xfId="0" applyFont="1" applyFill="1" applyBorder="1" applyAlignment="1">
      <alignment horizontal="left"/>
    </xf>
    <xf numFmtId="0" fontId="11" fillId="0" borderId="10" xfId="0" applyFont="1" applyFill="1" applyBorder="1" applyAlignment="1">
      <alignment horizontal="left"/>
    </xf>
    <xf numFmtId="49" fontId="19" fillId="3" borderId="58" xfId="0" applyNumberFormat="1" applyFont="1" applyFill="1" applyBorder="1" applyAlignment="1" applyProtection="1">
      <alignment horizontal="center"/>
      <protection locked="0"/>
    </xf>
    <xf numFmtId="49" fontId="19" fillId="3" borderId="30" xfId="0" applyNumberFormat="1" applyFont="1" applyFill="1" applyBorder="1" applyAlignment="1" applyProtection="1">
      <alignment horizontal="center"/>
      <protection locked="0"/>
    </xf>
    <xf numFmtId="49" fontId="19" fillId="3" borderId="72" xfId="0" applyNumberFormat="1" applyFont="1" applyFill="1" applyBorder="1" applyAlignment="1" applyProtection="1">
      <alignment horizontal="center"/>
      <protection locked="0"/>
    </xf>
    <xf numFmtId="49" fontId="19" fillId="3" borderId="73" xfId="0" applyNumberFormat="1" applyFont="1" applyFill="1" applyBorder="1" applyAlignment="1" applyProtection="1">
      <alignment horizontal="center"/>
      <protection locked="0"/>
    </xf>
    <xf numFmtId="49" fontId="19" fillId="3" borderId="48" xfId="0" applyNumberFormat="1" applyFont="1" applyFill="1" applyBorder="1" applyAlignment="1" applyProtection="1">
      <alignment horizontal="center"/>
      <protection locked="0"/>
    </xf>
    <xf numFmtId="49" fontId="19" fillId="3" borderId="74" xfId="0" applyNumberFormat="1" applyFont="1" applyFill="1" applyBorder="1" applyAlignment="1" applyProtection="1">
      <alignment horizontal="center"/>
      <protection locked="0"/>
    </xf>
    <xf numFmtId="49" fontId="19" fillId="3" borderId="41" xfId="0" applyNumberFormat="1" applyFont="1" applyFill="1" applyBorder="1" applyAlignment="1" applyProtection="1">
      <alignment horizontal="center"/>
      <protection locked="0"/>
    </xf>
    <xf numFmtId="49" fontId="19" fillId="3" borderId="29" xfId="0" applyNumberFormat="1" applyFont="1" applyFill="1" applyBorder="1" applyAlignment="1" applyProtection="1">
      <alignment horizontal="center"/>
      <protection locked="0"/>
    </xf>
    <xf numFmtId="0" fontId="19" fillId="0" borderId="39" xfId="0" applyFont="1" applyBorder="1" applyAlignment="1">
      <alignment horizontal="center"/>
    </xf>
    <xf numFmtId="0" fontId="19" fillId="0" borderId="75" xfId="0" applyFont="1" applyBorder="1" applyAlignment="1">
      <alignment horizontal="center"/>
    </xf>
    <xf numFmtId="0" fontId="8" fillId="0" borderId="3" xfId="0" applyFont="1" applyBorder="1" applyAlignment="1">
      <alignment horizontal="center" wrapText="1"/>
    </xf>
    <xf numFmtId="0" fontId="8" fillId="0" borderId="11" xfId="0" applyFont="1" applyBorder="1" applyAlignment="1">
      <alignment horizontal="center" wrapText="1"/>
    </xf>
    <xf numFmtId="49" fontId="19" fillId="3" borderId="1" xfId="0" applyNumberFormat="1" applyFont="1" applyFill="1" applyBorder="1" applyAlignment="1" applyProtection="1">
      <alignment horizontal="center"/>
      <protection locked="0"/>
    </xf>
    <xf numFmtId="49" fontId="19" fillId="3" borderId="3" xfId="0" applyNumberFormat="1" applyFont="1" applyFill="1" applyBorder="1" applyAlignment="1" applyProtection="1">
      <alignment horizontal="center"/>
      <protection locked="0"/>
    </xf>
    <xf numFmtId="49" fontId="19" fillId="3" borderId="2" xfId="0" applyNumberFormat="1" applyFont="1" applyFill="1" applyBorder="1" applyAlignment="1" applyProtection="1">
      <alignment horizontal="center"/>
      <protection locked="0"/>
    </xf>
    <xf numFmtId="49" fontId="55" fillId="0" borderId="9" xfId="0" applyNumberFormat="1" applyFont="1" applyBorder="1" applyAlignment="1">
      <alignment wrapText="1"/>
    </xf>
    <xf numFmtId="49" fontId="55" fillId="0" borderId="0" xfId="0" applyNumberFormat="1" applyFont="1" applyBorder="1" applyAlignment="1">
      <alignment wrapText="1"/>
    </xf>
    <xf numFmtId="49" fontId="55" fillId="0" borderId="10" xfId="0" applyNumberFormat="1" applyFont="1" applyBorder="1" applyAlignment="1">
      <alignment wrapText="1"/>
    </xf>
    <xf numFmtId="49" fontId="55" fillId="0" borderId="9" xfId="0" applyNumberFormat="1" applyFont="1" applyBorder="1" applyAlignment="1"/>
    <xf numFmtId="49" fontId="55" fillId="0" borderId="0" xfId="0" applyNumberFormat="1" applyFont="1" applyBorder="1" applyAlignment="1"/>
    <xf numFmtId="49" fontId="55" fillId="0" borderId="10" xfId="0" applyNumberFormat="1" applyFont="1" applyBorder="1" applyAlignment="1"/>
    <xf numFmtId="49" fontId="55" fillId="0" borderId="9" xfId="0" applyNumberFormat="1" applyFont="1" applyBorder="1" applyAlignment="1">
      <alignment horizontal="left" wrapText="1"/>
    </xf>
    <xf numFmtId="49" fontId="55" fillId="0" borderId="0" xfId="0" applyNumberFormat="1" applyFont="1" applyBorder="1" applyAlignment="1">
      <alignment horizontal="left" wrapText="1"/>
    </xf>
    <xf numFmtId="49" fontId="55" fillId="0" borderId="10" xfId="0" applyNumberFormat="1" applyFont="1" applyBorder="1" applyAlignment="1">
      <alignment horizontal="left" wrapText="1"/>
    </xf>
    <xf numFmtId="49" fontId="55" fillId="0" borderId="4" xfId="0" applyNumberFormat="1" applyFont="1" applyBorder="1" applyAlignment="1">
      <alignment vertical="top"/>
    </xf>
    <xf numFmtId="49" fontId="55" fillId="0" borderId="5" xfId="0" applyNumberFormat="1" applyFont="1" applyBorder="1" applyAlignment="1">
      <alignment vertical="top"/>
    </xf>
    <xf numFmtId="49" fontId="55" fillId="0" borderId="11" xfId="0" applyNumberFormat="1" applyFont="1" applyBorder="1" applyAlignment="1">
      <alignment vertical="top"/>
    </xf>
    <xf numFmtId="0" fontId="8" fillId="0" borderId="1" xfId="0" applyFont="1" applyBorder="1" applyAlignment="1">
      <alignment horizontal="center" wrapText="1"/>
    </xf>
    <xf numFmtId="0" fontId="8" fillId="0" borderId="4" xfId="0" applyFont="1" applyBorder="1" applyAlignment="1">
      <alignment horizontal="center" wrapText="1"/>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49" fontId="8" fillId="0" borderId="1" xfId="0" applyNumberFormat="1" applyFont="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49" fontId="8" fillId="0" borderId="10"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11" xfId="0" applyNumberFormat="1" applyFont="1" applyBorder="1" applyAlignment="1">
      <alignment horizontal="center" vertical="center" wrapText="1"/>
    </xf>
    <xf numFmtId="49" fontId="19" fillId="0" borderId="4" xfId="0" applyNumberFormat="1" applyFont="1" applyBorder="1" applyAlignment="1">
      <alignment horizontal="center"/>
    </xf>
    <xf numFmtId="49" fontId="19" fillId="0" borderId="5" xfId="0" applyNumberFormat="1" applyFont="1" applyBorder="1" applyAlignment="1">
      <alignment horizontal="center"/>
    </xf>
    <xf numFmtId="49" fontId="19" fillId="0" borderId="11" xfId="0" applyNumberFormat="1" applyFont="1" applyBorder="1" applyAlignment="1">
      <alignment horizontal="center"/>
    </xf>
    <xf numFmtId="49" fontId="19" fillId="0" borderId="4" xfId="0" applyNumberFormat="1" applyFont="1" applyBorder="1" applyAlignment="1">
      <alignment horizontal="center" wrapText="1"/>
    </xf>
    <xf numFmtId="49" fontId="19" fillId="0" borderId="0" xfId="0" applyNumberFormat="1" applyFont="1" applyBorder="1" applyAlignment="1">
      <alignment horizontal="center" wrapText="1"/>
    </xf>
    <xf numFmtId="49" fontId="19" fillId="0" borderId="10" xfId="0" applyNumberFormat="1" applyFont="1" applyBorder="1" applyAlignment="1">
      <alignment horizontal="center" wrapText="1"/>
    </xf>
    <xf numFmtId="0" fontId="8" fillId="0" borderId="6" xfId="0" applyFont="1" applyBorder="1" applyAlignment="1">
      <alignment horizontal="center" wrapText="1"/>
    </xf>
    <xf numFmtId="0" fontId="8" fillId="0" borderId="8" xfId="0" applyFont="1" applyBorder="1" applyAlignment="1">
      <alignment horizontal="center" wrapText="1"/>
    </xf>
    <xf numFmtId="49" fontId="8" fillId="0" borderId="14" xfId="0" applyNumberFormat="1" applyFont="1" applyBorder="1" applyAlignment="1">
      <alignment horizontal="center" vertical="top"/>
    </xf>
    <xf numFmtId="49" fontId="8" fillId="0" borderId="15" xfId="0" applyNumberFormat="1" applyFont="1" applyBorder="1" applyAlignment="1">
      <alignment horizontal="center" vertical="top"/>
    </xf>
    <xf numFmtId="49" fontId="8" fillId="0" borderId="12" xfId="0" applyNumberFormat="1" applyFont="1" applyBorder="1" applyAlignment="1">
      <alignment horizontal="center" vertical="top"/>
    </xf>
    <xf numFmtId="49" fontId="34" fillId="0" borderId="1" xfId="0" applyNumberFormat="1" applyFont="1" applyBorder="1" applyAlignment="1">
      <alignment horizontal="left"/>
    </xf>
    <xf numFmtId="49" fontId="34" fillId="0" borderId="2" xfId="0" applyNumberFormat="1" applyFont="1" applyBorder="1" applyAlignment="1">
      <alignment horizontal="left"/>
    </xf>
    <xf numFmtId="49" fontId="34" fillId="0" borderId="3" xfId="0" applyNumberFormat="1" applyFont="1" applyBorder="1" applyAlignment="1">
      <alignment horizontal="left"/>
    </xf>
    <xf numFmtId="0" fontId="11" fillId="0" borderId="9" xfId="0" applyFont="1" applyBorder="1" applyAlignment="1">
      <alignment horizontal="left" wrapText="1"/>
    </xf>
    <xf numFmtId="0" fontId="11" fillId="0" borderId="0" xfId="0" applyFont="1" applyBorder="1" applyAlignment="1">
      <alignment horizontal="left" wrapText="1"/>
    </xf>
    <xf numFmtId="0" fontId="11" fillId="0" borderId="10" xfId="0" applyFont="1" applyBorder="1" applyAlignment="1">
      <alignment horizontal="left" wrapText="1"/>
    </xf>
    <xf numFmtId="0" fontId="11" fillId="0" borderId="4" xfId="0" applyFont="1" applyBorder="1" applyAlignment="1">
      <alignment horizontal="left" wrapText="1"/>
    </xf>
    <xf numFmtId="0" fontId="11" fillId="0" borderId="5" xfId="0" applyFont="1" applyBorder="1" applyAlignment="1">
      <alignment horizontal="left" wrapText="1"/>
    </xf>
    <xf numFmtId="0" fontId="11" fillId="0" borderId="11" xfId="0" applyFont="1" applyBorder="1" applyAlignment="1">
      <alignment horizontal="left" wrapText="1"/>
    </xf>
    <xf numFmtId="0" fontId="23" fillId="0" borderId="7" xfId="0" applyFont="1" applyBorder="1" applyAlignment="1">
      <alignment horizontal="center" vertical="top" wrapText="1"/>
    </xf>
    <xf numFmtId="49" fontId="28" fillId="0" borderId="0" xfId="0" applyNumberFormat="1" applyFont="1" applyBorder="1" applyAlignment="1"/>
    <xf numFmtId="49" fontId="55" fillId="0" borderId="9" xfId="0" applyNumberFormat="1" applyFont="1" applyBorder="1" applyAlignment="1">
      <alignment horizontal="left"/>
    </xf>
    <xf numFmtId="49" fontId="55" fillId="0" borderId="0" xfId="0" applyNumberFormat="1" applyFont="1" applyBorder="1" applyAlignment="1">
      <alignment horizontal="left"/>
    </xf>
    <xf numFmtId="49" fontId="55" fillId="0" borderId="10" xfId="0" applyNumberFormat="1" applyFont="1" applyBorder="1" applyAlignment="1">
      <alignment horizontal="left"/>
    </xf>
    <xf numFmtId="49" fontId="28" fillId="0" borderId="10" xfId="0" applyNumberFormat="1" applyFont="1" applyBorder="1" applyAlignment="1"/>
    <xf numFmtId="49" fontId="11" fillId="0" borderId="9" xfId="0" applyNumberFormat="1" applyFont="1" applyBorder="1" applyAlignment="1">
      <alignment wrapText="1"/>
    </xf>
    <xf numFmtId="49" fontId="11" fillId="0" borderId="0" xfId="0" applyNumberFormat="1" applyFont="1" applyBorder="1" applyAlignment="1">
      <alignment wrapText="1"/>
    </xf>
    <xf numFmtId="49" fontId="11" fillId="0" borderId="10" xfId="0" applyNumberFormat="1" applyFont="1" applyBorder="1" applyAlignment="1">
      <alignment wrapText="1"/>
    </xf>
    <xf numFmtId="0" fontId="11" fillId="0" borderId="1" xfId="0" applyFont="1" applyBorder="1" applyAlignment="1">
      <alignment horizontal="center" wrapText="1"/>
    </xf>
    <xf numFmtId="0" fontId="11" fillId="0" borderId="4" xfId="0" applyFont="1" applyBorder="1" applyAlignment="1">
      <alignment horizontal="center" wrapText="1"/>
    </xf>
    <xf numFmtId="0" fontId="11" fillId="0" borderId="1"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11" fillId="0" borderId="5" xfId="0" applyFont="1" applyBorder="1" applyAlignment="1">
      <alignment wrapText="1"/>
    </xf>
    <xf numFmtId="0" fontId="11" fillId="0" borderId="11" xfId="0" applyFont="1" applyBorder="1" applyAlignment="1">
      <alignment wrapText="1"/>
    </xf>
    <xf numFmtId="49" fontId="11" fillId="0" borderId="15" xfId="0" applyNumberFormat="1" applyFont="1" applyBorder="1" applyAlignment="1">
      <alignment horizontal="center"/>
    </xf>
    <xf numFmtId="49" fontId="11" fillId="0" borderId="10"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11" fillId="0" borderId="0" xfId="0" applyNumberFormat="1" applyFont="1" applyBorder="1" applyAlignment="1">
      <alignment horizontal="center"/>
    </xf>
    <xf numFmtId="49" fontId="11" fillId="0" borderId="10" xfId="0" applyNumberFormat="1" applyFont="1" applyBorder="1" applyAlignment="1">
      <alignment horizontal="center"/>
    </xf>
    <xf numFmtId="49" fontId="11" fillId="0" borderId="7" xfId="0" applyNumberFormat="1" applyFont="1" applyBorder="1" applyAlignment="1">
      <alignment horizontal="center" vertical="center"/>
    </xf>
    <xf numFmtId="49" fontId="11" fillId="0" borderId="8" xfId="0" applyNumberFormat="1" applyFont="1" applyBorder="1" applyAlignment="1">
      <alignment horizontal="center" vertical="center"/>
    </xf>
    <xf numFmtId="49" fontId="11" fillId="0" borderId="0" xfId="0" applyNumberFormat="1" applyFont="1" applyBorder="1" applyAlignment="1"/>
    <xf numFmtId="49" fontId="11" fillId="0" borderId="10" xfId="0" applyNumberFormat="1" applyFont="1" applyBorder="1" applyAlignment="1"/>
    <xf numFmtId="49" fontId="2" fillId="0" borderId="9" xfId="0" applyNumberFormat="1" applyFont="1" applyBorder="1" applyAlignment="1">
      <alignment horizontal="center"/>
    </xf>
    <xf numFmtId="49" fontId="2" fillId="0" borderId="0" xfId="0" applyNumberFormat="1" applyFont="1" applyBorder="1" applyAlignment="1">
      <alignment horizontal="center"/>
    </xf>
    <xf numFmtId="1" fontId="11" fillId="0" borderId="9" xfId="0" applyNumberFormat="1" applyFont="1" applyBorder="1" applyAlignment="1">
      <alignment horizontal="center"/>
    </xf>
    <xf numFmtId="1" fontId="11" fillId="0" borderId="0" xfId="0" applyNumberFormat="1" applyFont="1" applyBorder="1" applyAlignment="1">
      <alignment horizontal="center"/>
    </xf>
    <xf numFmtId="49" fontId="2" fillId="0" borderId="1" xfId="0" applyNumberFormat="1" applyFont="1" applyBorder="1" applyAlignment="1">
      <alignment horizontal="center"/>
    </xf>
    <xf numFmtId="49" fontId="2" fillId="0" borderId="2" xfId="0" applyNumberFormat="1" applyFont="1" applyBorder="1" applyAlignment="1">
      <alignment horizontal="center"/>
    </xf>
    <xf numFmtId="44" fontId="13" fillId="0" borderId="0" xfId="2" applyFont="1" applyBorder="1" applyAlignment="1"/>
    <xf numFmtId="44" fontId="13" fillId="0" borderId="5" xfId="2" applyFont="1" applyBorder="1" applyAlignment="1"/>
    <xf numFmtId="44" fontId="13" fillId="0" borderId="1" xfId="2" applyFont="1" applyBorder="1" applyAlignment="1">
      <alignment horizontal="center"/>
    </xf>
    <xf numFmtId="44" fontId="13" fillId="0" borderId="3" xfId="2" applyFont="1" applyBorder="1" applyAlignment="1">
      <alignment horizontal="center"/>
    </xf>
    <xf numFmtId="44" fontId="13" fillId="0" borderId="4" xfId="2" applyFont="1" applyBorder="1" applyAlignment="1">
      <alignment horizontal="center"/>
    </xf>
    <xf numFmtId="44" fontId="13" fillId="0" borderId="11" xfId="2" applyFont="1" applyBorder="1" applyAlignment="1">
      <alignment horizontal="center"/>
    </xf>
    <xf numFmtId="49" fontId="23" fillId="0" borderId="0" xfId="0" applyNumberFormat="1" applyFont="1" applyBorder="1" applyAlignment="1" applyProtection="1">
      <alignment horizontal="right"/>
      <protection locked="0"/>
    </xf>
    <xf numFmtId="0" fontId="0" fillId="0" borderId="14" xfId="0" applyBorder="1" applyAlignment="1" applyProtection="1">
      <alignment horizontal="center"/>
      <protection locked="0"/>
    </xf>
    <xf numFmtId="0" fontId="0" fillId="0" borderId="12" xfId="0" applyBorder="1" applyAlignment="1" applyProtection="1">
      <alignment horizontal="center"/>
      <protection locked="0"/>
    </xf>
    <xf numFmtId="49" fontId="2" fillId="0" borderId="10" xfId="0" applyNumberFormat="1" applyFont="1" applyBorder="1" applyAlignment="1">
      <alignment horizontal="center"/>
    </xf>
    <xf numFmtId="1" fontId="11" fillId="0" borderId="9" xfId="0" applyNumberFormat="1" applyFont="1" applyBorder="1" applyAlignment="1">
      <alignment horizontal="center" vertical="top"/>
    </xf>
    <xf numFmtId="1" fontId="11" fillId="0" borderId="10" xfId="0" applyNumberFormat="1" applyFont="1" applyBorder="1" applyAlignment="1">
      <alignment horizontal="center" vertical="top"/>
    </xf>
    <xf numFmtId="44" fontId="13" fillId="0" borderId="0" xfId="2" applyFont="1" applyBorder="1" applyAlignment="1">
      <alignment horizontal="right"/>
    </xf>
    <xf numFmtId="0" fontId="0" fillId="0" borderId="76" xfId="0" applyBorder="1" applyAlignment="1">
      <alignment horizontal="right"/>
    </xf>
    <xf numFmtId="43" fontId="13" fillId="0" borderId="77" xfId="4" applyFont="1" applyBorder="1" applyAlignment="1">
      <alignment horizontal="right"/>
    </xf>
    <xf numFmtId="43" fontId="13" fillId="0" borderId="76" xfId="4" applyFont="1" applyBorder="1" applyAlignment="1">
      <alignment horizontal="right"/>
    </xf>
    <xf numFmtId="49" fontId="2" fillId="0" borderId="3" xfId="0" applyNumberFormat="1" applyFont="1" applyBorder="1" applyAlignment="1">
      <alignment horizontal="center"/>
    </xf>
    <xf numFmtId="1" fontId="2" fillId="0" borderId="9" xfId="0" applyNumberFormat="1" applyFont="1" applyBorder="1" applyAlignment="1">
      <alignment horizontal="center"/>
    </xf>
    <xf numFmtId="1" fontId="2" fillId="0" borderId="10" xfId="0" applyNumberFormat="1" applyFont="1" applyBorder="1" applyAlignment="1">
      <alignment horizontal="center"/>
    </xf>
    <xf numFmtId="1" fontId="11" fillId="0" borderId="10" xfId="0" applyNumberFormat="1" applyFont="1" applyBorder="1" applyAlignment="1">
      <alignment horizontal="center"/>
    </xf>
    <xf numFmtId="44" fontId="13" fillId="0" borderId="1" xfId="2" applyFont="1" applyBorder="1" applyAlignment="1"/>
    <xf numFmtId="44" fontId="13" fillId="0" borderId="3" xfId="2" applyFont="1" applyBorder="1" applyAlignment="1"/>
    <xf numFmtId="44" fontId="13" fillId="0" borderId="4" xfId="2" applyFont="1" applyBorder="1" applyAlignment="1"/>
    <xf numFmtId="44" fontId="13" fillId="0" borderId="11" xfId="2" applyFont="1" applyBorder="1" applyAlignment="1"/>
    <xf numFmtId="44" fontId="13" fillId="0" borderId="0" xfId="2" applyFont="1" applyFill="1" applyBorder="1" applyAlignment="1">
      <alignment horizontal="right"/>
    </xf>
    <xf numFmtId="44" fontId="13" fillId="0" borderId="5" xfId="2" applyFont="1" applyFill="1" applyBorder="1" applyAlignment="1">
      <alignment horizontal="right"/>
    </xf>
    <xf numFmtId="2" fontId="13" fillId="3" borderId="0" xfId="2" applyNumberFormat="1" applyFont="1" applyFill="1" applyBorder="1" applyAlignment="1" applyProtection="1">
      <protection locked="0"/>
    </xf>
    <xf numFmtId="2" fontId="13" fillId="3" borderId="5" xfId="2" applyNumberFormat="1" applyFont="1" applyFill="1" applyBorder="1" applyAlignment="1" applyProtection="1">
      <protection locked="0"/>
    </xf>
    <xf numFmtId="0" fontId="27" fillId="0" borderId="24" xfId="0" applyNumberFormat="1" applyFont="1" applyBorder="1" applyAlignment="1"/>
    <xf numFmtId="49" fontId="4" fillId="0" borderId="1"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24" fillId="0" borderId="6" xfId="0" applyNumberFormat="1" applyFont="1" applyBorder="1" applyAlignment="1">
      <alignment horizontal="center" vertical="center"/>
    </xf>
    <xf numFmtId="49" fontId="24" fillId="0" borderId="7" xfId="0" applyNumberFormat="1" applyFont="1" applyBorder="1" applyAlignment="1">
      <alignment horizontal="center" vertical="center"/>
    </xf>
    <xf numFmtId="3" fontId="27" fillId="0" borderId="6" xfId="0" applyNumberFormat="1" applyFont="1" applyBorder="1" applyAlignment="1">
      <alignment horizontal="center" vertical="center"/>
    </xf>
    <xf numFmtId="0" fontId="27" fillId="0" borderId="8" xfId="0" applyFont="1" applyBorder="1" applyAlignment="1">
      <alignment horizontal="center" vertical="center"/>
    </xf>
    <xf numFmtId="49" fontId="13" fillId="0" borderId="7" xfId="0" applyNumberFormat="1" applyFont="1" applyBorder="1" applyAlignment="1">
      <alignment horizontal="center" vertical="top"/>
    </xf>
    <xf numFmtId="171" fontId="19" fillId="0" borderId="24" xfId="0" applyNumberFormat="1" applyFont="1" applyBorder="1" applyAlignment="1">
      <alignment horizontal="left"/>
    </xf>
    <xf numFmtId="49" fontId="19" fillId="0" borderId="0" xfId="0" applyNumberFormat="1" applyFont="1" applyBorder="1" applyAlignment="1">
      <alignment horizontal="center"/>
    </xf>
    <xf numFmtId="49" fontId="86" fillId="0" borderId="0" xfId="0" applyNumberFormat="1" applyFont="1" applyFill="1" applyBorder="1" applyAlignment="1">
      <alignment horizontal="center" vertical="center"/>
    </xf>
    <xf numFmtId="49" fontId="28" fillId="3" borderId="80" xfId="0" applyNumberFormat="1" applyFont="1" applyFill="1" applyBorder="1" applyAlignment="1" applyProtection="1">
      <alignment horizontal="left" vertical="center" indent="1"/>
      <protection locked="0"/>
    </xf>
    <xf numFmtId="49" fontId="28" fillId="3" borderId="81" xfId="0" applyNumberFormat="1" applyFont="1" applyFill="1" applyBorder="1" applyAlignment="1" applyProtection="1">
      <alignment horizontal="left" vertical="center" indent="1"/>
      <protection locked="0"/>
    </xf>
    <xf numFmtId="49" fontId="11" fillId="0" borderId="0" xfId="0" applyNumberFormat="1" applyFont="1" applyBorder="1" applyAlignment="1">
      <alignment horizontal="left" vertical="center" wrapText="1"/>
    </xf>
    <xf numFmtId="43" fontId="28" fillId="3" borderId="5" xfId="4" applyFont="1" applyFill="1" applyBorder="1" applyAlignment="1" applyProtection="1">
      <protection locked="0"/>
    </xf>
    <xf numFmtId="49" fontId="33" fillId="0" borderId="7" xfId="0" applyNumberFormat="1" applyFont="1" applyBorder="1" applyAlignment="1">
      <alignment horizontal="center" vertical="center"/>
    </xf>
    <xf numFmtId="49" fontId="61" fillId="0" borderId="10" xfId="0" applyNumberFormat="1" applyFont="1" applyBorder="1" applyAlignment="1">
      <alignment horizontal="center" vertical="top" wrapText="1"/>
    </xf>
    <xf numFmtId="49" fontId="25" fillId="3" borderId="24" xfId="0" applyNumberFormat="1" applyFont="1" applyFill="1" applyBorder="1" applyAlignment="1" applyProtection="1">
      <alignment horizontal="center"/>
      <protection locked="0"/>
    </xf>
    <xf numFmtId="44" fontId="28" fillId="0" borderId="5" xfId="2" applyFont="1" applyBorder="1" applyAlignment="1"/>
    <xf numFmtId="49" fontId="11" fillId="3" borderId="24" xfId="0" applyNumberFormat="1" applyFont="1" applyFill="1" applyBorder="1" applyAlignment="1" applyProtection="1">
      <alignment horizontal="left"/>
      <protection locked="0"/>
    </xf>
    <xf numFmtId="43" fontId="28" fillId="0" borderId="5" xfId="2" applyNumberFormat="1" applyFont="1" applyBorder="1" applyAlignment="1"/>
    <xf numFmtId="44" fontId="28" fillId="3" borderId="5" xfId="2" applyFont="1" applyFill="1" applyBorder="1" applyAlignment="1" applyProtection="1">
      <protection locked="0"/>
    </xf>
    <xf numFmtId="0" fontId="19" fillId="3" borderId="41" xfId="0" applyFont="1" applyFill="1" applyBorder="1" applyAlignment="1" applyProtection="1">
      <alignment horizontal="left"/>
      <protection locked="0"/>
    </xf>
    <xf numFmtId="0" fontId="11" fillId="3" borderId="41" xfId="0" applyFont="1" applyFill="1" applyBorder="1" applyAlignment="1" applyProtection="1">
      <alignment horizontal="left"/>
      <protection locked="0"/>
    </xf>
    <xf numFmtId="49" fontId="11" fillId="0" borderId="0" xfId="0" applyNumberFormat="1" applyFont="1" applyAlignment="1"/>
    <xf numFmtId="49" fontId="19" fillId="0" borderId="2" xfId="0" applyNumberFormat="1" applyFont="1" applyBorder="1" applyAlignment="1">
      <alignment horizontal="center"/>
    </xf>
    <xf numFmtId="165" fontId="8" fillId="0" borderId="5" xfId="0" applyNumberFormat="1" applyFont="1" applyBorder="1" applyAlignment="1">
      <alignment horizontal="center"/>
    </xf>
    <xf numFmtId="49" fontId="19" fillId="0" borderId="5" xfId="0" applyNumberFormat="1" applyFont="1" applyBorder="1" applyAlignment="1">
      <alignment horizontal="center" vertical="top"/>
    </xf>
    <xf numFmtId="165" fontId="8" fillId="0" borderId="2" xfId="0" applyNumberFormat="1" applyFont="1" applyBorder="1" applyAlignment="1"/>
    <xf numFmtId="0" fontId="0" fillId="0" borderId="10" xfId="0" applyBorder="1" applyAlignment="1">
      <alignment horizontal="left" vertical="center" wrapText="1"/>
    </xf>
    <xf numFmtId="0" fontId="28" fillId="3" borderId="45" xfId="0" applyFont="1" applyFill="1" applyBorder="1" applyAlignment="1" applyProtection="1">
      <protection locked="0"/>
    </xf>
    <xf numFmtId="0" fontId="28" fillId="3" borderId="41" xfId="0" applyFont="1" applyFill="1" applyBorder="1" applyAlignment="1" applyProtection="1">
      <protection locked="0"/>
    </xf>
    <xf numFmtId="0" fontId="28" fillId="3" borderId="29" xfId="0" applyFont="1" applyFill="1" applyBorder="1" applyAlignment="1" applyProtection="1">
      <protection locked="0"/>
    </xf>
    <xf numFmtId="169" fontId="28" fillId="0" borderId="45" xfId="4" applyNumberFormat="1" applyFont="1" applyBorder="1" applyAlignment="1" applyProtection="1">
      <alignment horizontal="center"/>
    </xf>
    <xf numFmtId="169" fontId="28" fillId="0" borderId="29" xfId="4" applyNumberFormat="1" applyFont="1" applyBorder="1" applyAlignment="1" applyProtection="1">
      <alignment horizontal="center"/>
    </xf>
    <xf numFmtId="1" fontId="75" fillId="0" borderId="1" xfId="0" applyNumberFormat="1" applyFont="1" applyBorder="1" applyAlignment="1">
      <alignment horizontal="center"/>
    </xf>
    <xf numFmtId="1" fontId="75" fillId="0" borderId="3" xfId="0" applyNumberFormat="1" applyFont="1" applyBorder="1" applyAlignment="1">
      <alignment horizontal="center"/>
    </xf>
    <xf numFmtId="1" fontId="75" fillId="0" borderId="9" xfId="0" applyNumberFormat="1" applyFont="1" applyBorder="1" applyAlignment="1">
      <alignment horizontal="center"/>
    </xf>
    <xf numFmtId="1" fontId="75" fillId="0" borderId="10" xfId="0" applyNumberFormat="1"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10" fillId="0" borderId="9" xfId="0" applyNumberFormat="1" applyFont="1" applyBorder="1" applyAlignment="1">
      <alignment horizontal="center"/>
    </xf>
    <xf numFmtId="49" fontId="10" fillId="0" borderId="10" xfId="0" applyNumberFormat="1" applyFont="1" applyBorder="1" applyAlignment="1">
      <alignment horizontal="center"/>
    </xf>
    <xf numFmtId="0" fontId="28" fillId="3" borderId="55" xfId="0" applyFont="1" applyFill="1" applyBorder="1" applyAlignment="1" applyProtection="1">
      <alignment horizontal="left"/>
      <protection locked="0"/>
    </xf>
    <xf numFmtId="1" fontId="75" fillId="0" borderId="1" xfId="0" applyNumberFormat="1" applyFont="1" applyBorder="1" applyAlignment="1">
      <alignment horizontal="center" vertical="center"/>
    </xf>
    <xf numFmtId="1" fontId="75" fillId="0" borderId="3" xfId="0" applyNumberFormat="1" applyFont="1" applyBorder="1" applyAlignment="1">
      <alignment horizontal="center" vertical="center"/>
    </xf>
    <xf numFmtId="1" fontId="75" fillId="0" borderId="9" xfId="0" applyNumberFormat="1" applyFont="1" applyBorder="1" applyAlignment="1">
      <alignment horizontal="center" vertical="center"/>
    </xf>
    <xf numFmtId="1" fontId="75" fillId="0" borderId="10" xfId="0" applyNumberFormat="1" applyFont="1" applyBorder="1" applyAlignment="1">
      <alignment horizontal="center" vertical="center"/>
    </xf>
    <xf numFmtId="169" fontId="28" fillId="0" borderId="63" xfId="4" applyNumberFormat="1" applyFont="1" applyBorder="1" applyAlignment="1" applyProtection="1">
      <alignment horizontal="center"/>
    </xf>
    <xf numFmtId="169" fontId="28" fillId="0" borderId="64" xfId="4" applyNumberFormat="1" applyFont="1" applyBorder="1" applyAlignment="1" applyProtection="1">
      <alignment horizontal="center"/>
    </xf>
    <xf numFmtId="49" fontId="11" fillId="0" borderId="1" xfId="0" applyNumberFormat="1" applyFont="1" applyBorder="1" applyAlignment="1" applyProtection="1">
      <alignment horizontal="center"/>
    </xf>
    <xf numFmtId="49" fontId="11" fillId="0" borderId="3" xfId="0" applyNumberFormat="1" applyFont="1" applyBorder="1" applyAlignment="1" applyProtection="1">
      <alignment horizontal="center"/>
    </xf>
    <xf numFmtId="49" fontId="28" fillId="3" borderId="46" xfId="0" applyNumberFormat="1" applyFont="1" applyFill="1" applyBorder="1" applyAlignment="1" applyProtection="1">
      <protection locked="0" hidden="1"/>
    </xf>
    <xf numFmtId="49" fontId="28" fillId="3" borderId="58" xfId="0" applyNumberFormat="1" applyFont="1" applyFill="1" applyBorder="1" applyAlignment="1" applyProtection="1">
      <protection locked="0" hidden="1"/>
    </xf>
    <xf numFmtId="49" fontId="28" fillId="3" borderId="30" xfId="0" applyNumberFormat="1" applyFont="1" applyFill="1" applyBorder="1" applyAlignment="1" applyProtection="1">
      <protection locked="0" hidden="1"/>
    </xf>
    <xf numFmtId="49" fontId="28" fillId="3" borderId="63" xfId="0" applyNumberFormat="1" applyFont="1" applyFill="1" applyBorder="1" applyAlignment="1" applyProtection="1">
      <protection locked="0" hidden="1"/>
    </xf>
    <xf numFmtId="49" fontId="28" fillId="3" borderId="55" xfId="0" applyNumberFormat="1" applyFont="1" applyFill="1" applyBorder="1" applyAlignment="1" applyProtection="1">
      <protection locked="0" hidden="1"/>
    </xf>
    <xf numFmtId="49" fontId="28" fillId="3" borderId="64" xfId="0" applyNumberFormat="1" applyFont="1" applyFill="1" applyBorder="1" applyAlignment="1" applyProtection="1">
      <protection locked="0" hidden="1"/>
    </xf>
    <xf numFmtId="49" fontId="28" fillId="3" borderId="45" xfId="0" applyNumberFormat="1" applyFont="1" applyFill="1" applyBorder="1" applyAlignment="1" applyProtection="1">
      <protection locked="0" hidden="1"/>
    </xf>
    <xf numFmtId="49" fontId="28" fillId="3" borderId="41" xfId="0" applyNumberFormat="1" applyFont="1" applyFill="1" applyBorder="1" applyAlignment="1" applyProtection="1">
      <protection locked="0" hidden="1"/>
    </xf>
    <xf numFmtId="49" fontId="28" fillId="3" borderId="29" xfId="0" applyNumberFormat="1" applyFont="1" applyFill="1" applyBorder="1" applyAlignment="1" applyProtection="1">
      <protection locked="0" hidden="1"/>
    </xf>
    <xf numFmtId="2" fontId="28" fillId="0" borderId="0" xfId="0" applyNumberFormat="1" applyFont="1" applyBorder="1" applyAlignment="1">
      <alignment horizontal="right"/>
    </xf>
    <xf numFmtId="2" fontId="28" fillId="0" borderId="24" xfId="0" applyNumberFormat="1" applyFont="1" applyBorder="1" applyAlignment="1">
      <alignment horizontal="right"/>
    </xf>
    <xf numFmtId="49" fontId="28" fillId="3" borderId="63" xfId="0" applyNumberFormat="1" applyFont="1" applyFill="1" applyBorder="1" applyAlignment="1" applyProtection="1">
      <alignment horizontal="left"/>
      <protection locked="0" hidden="1"/>
    </xf>
    <xf numFmtId="49" fontId="28" fillId="3" borderId="55" xfId="0" applyNumberFormat="1" applyFont="1" applyFill="1" applyBorder="1" applyAlignment="1" applyProtection="1">
      <alignment horizontal="left"/>
      <protection locked="0" hidden="1"/>
    </xf>
    <xf numFmtId="49" fontId="28" fillId="3" borderId="64" xfId="0" applyNumberFormat="1" applyFont="1" applyFill="1" applyBorder="1" applyAlignment="1" applyProtection="1">
      <alignment horizontal="left"/>
      <protection locked="0" hidden="1"/>
    </xf>
    <xf numFmtId="49" fontId="28" fillId="3" borderId="9" xfId="0" applyNumberFormat="1" applyFont="1" applyFill="1" applyBorder="1" applyAlignment="1" applyProtection="1">
      <protection locked="0" hidden="1"/>
    </xf>
    <xf numFmtId="49" fontId="28" fillId="3" borderId="0" xfId="0" applyNumberFormat="1" applyFont="1" applyFill="1" applyBorder="1" applyAlignment="1" applyProtection="1">
      <protection locked="0" hidden="1"/>
    </xf>
    <xf numFmtId="0" fontId="28" fillId="3" borderId="43" xfId="0" applyFont="1" applyFill="1" applyBorder="1" applyAlignment="1" applyProtection="1">
      <alignment horizontal="center"/>
      <protection locked="0"/>
    </xf>
    <xf numFmtId="0" fontId="0" fillId="0" borderId="0" xfId="0" applyBorder="1" applyAlignment="1">
      <alignment horizontal="center"/>
    </xf>
    <xf numFmtId="0" fontId="28" fillId="3" borderId="41" xfId="0" applyFont="1" applyFill="1" applyBorder="1" applyAlignment="1" applyProtection="1">
      <alignment horizontal="center"/>
      <protection locked="0"/>
    </xf>
    <xf numFmtId="49" fontId="31" fillId="0" borderId="0" xfId="0" applyNumberFormat="1" applyFont="1" applyBorder="1" applyAlignment="1">
      <alignment horizontal="center"/>
    </xf>
    <xf numFmtId="2" fontId="27" fillId="0" borderId="5" xfId="0" applyNumberFormat="1" applyFont="1" applyBorder="1" applyAlignment="1"/>
    <xf numFmtId="0" fontId="27" fillId="0" borderId="5" xfId="0" applyNumberFormat="1" applyFont="1" applyBorder="1" applyAlignment="1"/>
    <xf numFmtId="2" fontId="27" fillId="0" borderId="1" xfId="0" applyNumberFormat="1" applyFont="1" applyBorder="1" applyAlignment="1"/>
    <xf numFmtId="0" fontId="27" fillId="0" borderId="2" xfId="0" applyNumberFormat="1" applyFont="1" applyBorder="1" applyAlignment="1"/>
    <xf numFmtId="0" fontId="27" fillId="0" borderId="3" xfId="0" applyNumberFormat="1" applyFont="1" applyBorder="1" applyAlignment="1"/>
    <xf numFmtId="0" fontId="27" fillId="0" borderId="4" xfId="0" applyNumberFormat="1" applyFont="1" applyBorder="1" applyAlignment="1"/>
    <xf numFmtId="0" fontId="27" fillId="0" borderId="11" xfId="0" applyNumberFormat="1" applyFont="1" applyBorder="1" applyAlignment="1"/>
    <xf numFmtId="2" fontId="27" fillId="0" borderId="2" xfId="0" applyNumberFormat="1" applyFont="1" applyBorder="1" applyAlignment="1"/>
    <xf numFmtId="2" fontId="27" fillId="0" borderId="3" xfId="0" applyNumberFormat="1" applyFont="1" applyBorder="1" applyAlignment="1"/>
    <xf numFmtId="2" fontId="27" fillId="0" borderId="9" xfId="0" applyNumberFormat="1" applyFont="1" applyBorder="1" applyAlignment="1"/>
    <xf numFmtId="2" fontId="27" fillId="0" borderId="0" xfId="0" applyNumberFormat="1" applyFont="1" applyBorder="1" applyAlignment="1"/>
    <xf numFmtId="2" fontId="27" fillId="0" borderId="10" xfId="0" applyNumberFormat="1" applyFont="1" applyBorder="1" applyAlignment="1"/>
    <xf numFmtId="2" fontId="27" fillId="0" borderId="4" xfId="0" applyNumberFormat="1" applyFont="1" applyBorder="1" applyAlignment="1"/>
    <xf numFmtId="2" fontId="27" fillId="0" borderId="11" xfId="0" applyNumberFormat="1" applyFont="1" applyBorder="1" applyAlignment="1"/>
    <xf numFmtId="0" fontId="28" fillId="3" borderId="0" xfId="0" applyFont="1" applyFill="1" applyBorder="1" applyAlignment="1" applyProtection="1">
      <alignment horizontal="center"/>
      <protection locked="0"/>
    </xf>
    <xf numFmtId="0" fontId="46" fillId="0" borderId="0" xfId="0" applyFont="1" applyBorder="1" applyAlignment="1">
      <alignment horizontal="center"/>
    </xf>
    <xf numFmtId="49" fontId="34" fillId="0" borderId="0" xfId="0" applyNumberFormat="1" applyFont="1" applyBorder="1" applyAlignment="1">
      <alignment horizontal="center"/>
    </xf>
    <xf numFmtId="49" fontId="58" fillId="0" borderId="0" xfId="0" applyNumberFormat="1" applyFont="1" applyBorder="1" applyAlignment="1">
      <alignment horizontal="center" vertical="top"/>
    </xf>
    <xf numFmtId="49" fontId="71" fillId="0" borderId="0" xfId="0" applyNumberFormat="1" applyFont="1" applyBorder="1" applyAlignment="1">
      <alignment horizontal="center"/>
    </xf>
    <xf numFmtId="0" fontId="28" fillId="3" borderId="1" xfId="0" applyFont="1" applyFill="1" applyBorder="1" applyAlignment="1" applyProtection="1">
      <alignment horizontal="center"/>
      <protection locked="0"/>
    </xf>
    <xf numFmtId="0" fontId="28" fillId="3" borderId="2" xfId="0" applyFont="1" applyFill="1" applyBorder="1" applyAlignment="1" applyProtection="1">
      <alignment horizontal="center"/>
      <protection locked="0"/>
    </xf>
    <xf numFmtId="0" fontId="28" fillId="3" borderId="45" xfId="0" applyFont="1" applyFill="1" applyBorder="1" applyAlignment="1" applyProtection="1">
      <alignment horizontal="center"/>
      <protection locked="0"/>
    </xf>
    <xf numFmtId="1" fontId="57" fillId="0" borderId="7" xfId="0" applyNumberFormat="1" applyFont="1" applyBorder="1" applyAlignment="1">
      <alignment horizontal="center" vertical="center"/>
    </xf>
    <xf numFmtId="0" fontId="28" fillId="3" borderId="42" xfId="0" applyFont="1" applyFill="1" applyBorder="1" applyAlignment="1" applyProtection="1">
      <alignment horizontal="center"/>
      <protection locked="0"/>
    </xf>
    <xf numFmtId="0" fontId="28" fillId="3" borderId="9" xfId="0" applyFont="1" applyFill="1" applyBorder="1" applyAlignment="1" applyProtection="1">
      <alignment horizontal="center"/>
      <protection locked="0"/>
    </xf>
    <xf numFmtId="49" fontId="14" fillId="0" borderId="0" xfId="0" applyNumberFormat="1" applyFont="1" applyBorder="1" applyAlignment="1">
      <alignment horizontal="left"/>
    </xf>
    <xf numFmtId="49" fontId="14" fillId="0" borderId="10" xfId="0" applyNumberFormat="1" applyFont="1" applyBorder="1" applyAlignment="1">
      <alignment horizontal="left"/>
    </xf>
    <xf numFmtId="49" fontId="14" fillId="0" borderId="5" xfId="0" applyNumberFormat="1" applyFont="1" applyBorder="1" applyAlignment="1">
      <alignment horizontal="left"/>
    </xf>
    <xf numFmtId="49" fontId="14" fillId="0" borderId="11" xfId="0" applyNumberFormat="1" applyFont="1" applyBorder="1" applyAlignment="1">
      <alignment horizontal="left"/>
    </xf>
    <xf numFmtId="1" fontId="57" fillId="0" borderId="7" xfId="0" applyNumberFormat="1" applyFont="1" applyBorder="1" applyAlignment="1">
      <alignment horizontal="center"/>
    </xf>
    <xf numFmtId="49" fontId="14" fillId="0" borderId="9" xfId="0" applyNumberFormat="1" applyFont="1" applyBorder="1" applyAlignment="1">
      <alignment horizontal="left"/>
    </xf>
    <xf numFmtId="49" fontId="36" fillId="0" borderId="1" xfId="0" applyNumberFormat="1" applyFont="1" applyBorder="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xf>
    <xf numFmtId="49" fontId="36" fillId="0" borderId="4" xfId="0" applyNumberFormat="1" applyFont="1" applyBorder="1" applyAlignment="1">
      <alignment horizontal="center"/>
    </xf>
    <xf numFmtId="49" fontId="36" fillId="0" borderId="5" xfId="0" applyNumberFormat="1" applyFont="1" applyBorder="1" applyAlignment="1">
      <alignment horizontal="center"/>
    </xf>
    <xf numFmtId="49" fontId="36" fillId="0" borderId="0" xfId="0" applyNumberFormat="1" applyFont="1" applyBorder="1" applyAlignment="1">
      <alignment horizontal="center"/>
    </xf>
    <xf numFmtId="49" fontId="36" fillId="0" borderId="10" xfId="0" applyNumberFormat="1" applyFont="1" applyBorder="1" applyAlignment="1">
      <alignment horizontal="center"/>
    </xf>
    <xf numFmtId="49" fontId="14" fillId="0" borderId="9" xfId="0" applyNumberFormat="1" applyFont="1" applyBorder="1" applyAlignment="1">
      <alignment horizontal="center"/>
    </xf>
    <xf numFmtId="49" fontId="14" fillId="0" borderId="10" xfId="0" applyNumberFormat="1" applyFont="1" applyBorder="1" applyAlignment="1">
      <alignment horizontal="center"/>
    </xf>
    <xf numFmtId="49" fontId="14" fillId="0" borderId="4" xfId="0" applyNumberFormat="1" applyFont="1" applyBorder="1" applyAlignment="1">
      <alignment horizontal="left"/>
    </xf>
    <xf numFmtId="0" fontId="28" fillId="3" borderId="0" xfId="0" applyFont="1" applyFill="1" applyBorder="1" applyAlignment="1" applyProtection="1">
      <alignment horizontal="right"/>
      <protection locked="0"/>
    </xf>
    <xf numFmtId="49" fontId="28" fillId="3" borderId="0" xfId="0" applyNumberFormat="1" applyFont="1" applyFill="1" applyBorder="1" applyAlignment="1" applyProtection="1">
      <alignment horizontal="left"/>
      <protection locked="0"/>
    </xf>
    <xf numFmtId="49" fontId="28" fillId="3" borderId="10" xfId="0" applyNumberFormat="1" applyFont="1" applyFill="1" applyBorder="1" applyAlignment="1" applyProtection="1">
      <alignment horizontal="left"/>
      <protection locked="0"/>
    </xf>
    <xf numFmtId="1" fontId="38" fillId="0" borderId="7" xfId="0" applyNumberFormat="1" applyFont="1" applyBorder="1" applyAlignment="1">
      <alignment horizontal="center" vertical="center"/>
    </xf>
    <xf numFmtId="0" fontId="28" fillId="3" borderId="41" xfId="0" applyFont="1" applyFill="1" applyBorder="1" applyAlignment="1" applyProtection="1">
      <alignment horizontal="right"/>
      <protection locked="0"/>
    </xf>
    <xf numFmtId="49" fontId="28" fillId="3" borderId="41" xfId="0" applyNumberFormat="1" applyFont="1" applyFill="1" applyBorder="1" applyAlignment="1" applyProtection="1">
      <alignment horizontal="left"/>
      <protection locked="0"/>
    </xf>
    <xf numFmtId="49" fontId="28" fillId="3" borderId="29" xfId="0" applyNumberFormat="1" applyFont="1" applyFill="1" applyBorder="1" applyAlignment="1" applyProtection="1">
      <alignment horizontal="left"/>
      <protection locked="0"/>
    </xf>
    <xf numFmtId="0" fontId="15" fillId="0" borderId="9" xfId="0" applyFont="1" applyBorder="1" applyAlignment="1">
      <alignment horizontal="center"/>
    </xf>
    <xf numFmtId="0" fontId="15" fillId="0" borderId="0" xfId="0" applyFont="1" applyBorder="1" applyAlignment="1">
      <alignment horizontal="center"/>
    </xf>
    <xf numFmtId="49" fontId="14" fillId="0" borderId="5" xfId="0" applyNumberFormat="1" applyFont="1" applyBorder="1" applyAlignment="1">
      <alignment horizontal="center"/>
    </xf>
    <xf numFmtId="0" fontId="15" fillId="0" borderId="5" xfId="0" applyFont="1" applyBorder="1" applyAlignment="1">
      <alignment horizontal="center"/>
    </xf>
    <xf numFmtId="0" fontId="15" fillId="0" borderId="11" xfId="0" applyFont="1" applyBorder="1" applyAlignment="1">
      <alignment horizontal="center"/>
    </xf>
    <xf numFmtId="0" fontId="28" fillId="3" borderId="41" xfId="0" applyFont="1" applyFill="1" applyBorder="1" applyAlignment="1" applyProtection="1">
      <alignment horizontal="left"/>
      <protection locked="0"/>
    </xf>
    <xf numFmtId="49" fontId="28" fillId="3" borderId="43" xfId="0" applyNumberFormat="1" applyFont="1" applyFill="1" applyBorder="1" applyAlignment="1" applyProtection="1">
      <alignment horizontal="left"/>
      <protection locked="0"/>
    </xf>
    <xf numFmtId="49" fontId="28" fillId="3" borderId="44" xfId="0" applyNumberFormat="1" applyFont="1" applyFill="1" applyBorder="1" applyAlignment="1" applyProtection="1">
      <alignment horizontal="left"/>
      <protection locked="0"/>
    </xf>
    <xf numFmtId="0" fontId="28" fillId="3" borderId="43" xfId="0" applyFont="1" applyFill="1" applyBorder="1" applyAlignment="1" applyProtection="1">
      <alignment horizontal="left"/>
      <protection locked="0"/>
    </xf>
    <xf numFmtId="0" fontId="28" fillId="3" borderId="2" xfId="0" applyFont="1" applyFill="1" applyBorder="1" applyAlignment="1" applyProtection="1">
      <alignment horizontal="left"/>
      <protection locked="0"/>
    </xf>
    <xf numFmtId="0" fontId="28" fillId="3" borderId="3" xfId="0" applyFont="1" applyFill="1" applyBorder="1" applyAlignment="1" applyProtection="1">
      <alignment horizontal="left"/>
      <protection locked="0"/>
    </xf>
    <xf numFmtId="49" fontId="31" fillId="0" borderId="6" xfId="0" applyNumberFormat="1" applyFont="1" applyBorder="1" applyAlignment="1">
      <alignment horizontal="center" vertical="center"/>
    </xf>
    <xf numFmtId="49" fontId="31" fillId="0" borderId="7" xfId="0" applyNumberFormat="1" applyFont="1" applyBorder="1" applyAlignment="1">
      <alignment horizontal="center" vertical="center"/>
    </xf>
    <xf numFmtId="49" fontId="14" fillId="0" borderId="0" xfId="0" applyNumberFormat="1" applyFont="1" applyBorder="1" applyAlignment="1">
      <alignment horizontal="left" wrapText="1"/>
    </xf>
    <xf numFmtId="49" fontId="14" fillId="0" borderId="10" xfId="0" applyNumberFormat="1" applyFont="1" applyBorder="1" applyAlignment="1">
      <alignment horizontal="left" wrapText="1"/>
    </xf>
    <xf numFmtId="0" fontId="15" fillId="0" borderId="4" xfId="0" applyFont="1" applyBorder="1" applyAlignment="1">
      <alignment horizontal="center"/>
    </xf>
    <xf numFmtId="0" fontId="15" fillId="0" borderId="10" xfId="0" applyFont="1" applyBorder="1" applyAlignment="1">
      <alignment horizontal="center"/>
    </xf>
    <xf numFmtId="44" fontId="72" fillId="0" borderId="14" xfId="2" applyFont="1" applyFill="1" applyBorder="1" applyAlignment="1" applyProtection="1">
      <alignment horizontal="right" wrapText="1"/>
    </xf>
    <xf numFmtId="0" fontId="0" fillId="0" borderId="12" xfId="0" applyFill="1" applyBorder="1" applyAlignment="1" applyProtection="1">
      <alignment horizontal="right"/>
    </xf>
    <xf numFmtId="43" fontId="72" fillId="0" borderId="5" xfId="4" applyFont="1" applyFill="1" applyBorder="1" applyAlignment="1" applyProtection="1"/>
    <xf numFmtId="49" fontId="19" fillId="0" borderId="9" xfId="0" applyNumberFormat="1" applyFont="1" applyBorder="1" applyAlignment="1"/>
    <xf numFmtId="49" fontId="19" fillId="0" borderId="0" xfId="0" applyNumberFormat="1" applyFont="1" applyBorder="1" applyAlignment="1"/>
    <xf numFmtId="49" fontId="8" fillId="0" borderId="1" xfId="0" applyNumberFormat="1" applyFont="1" applyBorder="1" applyAlignment="1">
      <alignment horizontal="left" vertical="top"/>
    </xf>
    <xf numFmtId="49" fontId="8" fillId="0" borderId="2" xfId="0" applyNumberFormat="1" applyFont="1" applyBorder="1" applyAlignment="1">
      <alignment horizontal="left" vertical="top"/>
    </xf>
    <xf numFmtId="49" fontId="23" fillId="0" borderId="7" xfId="0" applyNumberFormat="1" applyFont="1" applyBorder="1" applyAlignment="1">
      <alignment horizontal="center" vertical="top" wrapText="1"/>
    </xf>
    <xf numFmtId="49" fontId="23" fillId="0" borderId="7" xfId="0" applyNumberFormat="1" applyFont="1" applyBorder="1" applyAlignment="1">
      <alignment horizontal="center" vertical="top"/>
    </xf>
    <xf numFmtId="49" fontId="14" fillId="0" borderId="14" xfId="0" applyNumberFormat="1" applyFont="1" applyBorder="1" applyAlignment="1">
      <alignment horizontal="center"/>
    </xf>
    <xf numFmtId="49" fontId="14" fillId="0" borderId="15" xfId="0" applyNumberFormat="1" applyFont="1" applyBorder="1" applyAlignment="1">
      <alignment horizontal="center"/>
    </xf>
    <xf numFmtId="0" fontId="11" fillId="0" borderId="1" xfId="0" applyFont="1" applyBorder="1" applyAlignment="1">
      <alignment horizontal="left" vertical="center" wrapText="1"/>
    </xf>
    <xf numFmtId="0" fontId="0" fillId="0" borderId="2" xfId="0" applyBorder="1" applyAlignment="1">
      <alignment vertical="center"/>
    </xf>
    <xf numFmtId="0" fontId="11" fillId="0" borderId="0" xfId="0" applyFont="1" applyBorder="1" applyAlignment="1">
      <alignment vertical="center" wrapText="1"/>
    </xf>
    <xf numFmtId="49" fontId="23" fillId="0" borderId="7" xfId="0" applyNumberFormat="1" applyFont="1" applyBorder="1" applyAlignment="1">
      <alignment horizontal="center" wrapText="1"/>
    </xf>
    <xf numFmtId="44" fontId="72" fillId="0" borderId="2" xfId="0" applyNumberFormat="1" applyFont="1" applyFill="1" applyBorder="1" applyAlignment="1" applyProtection="1">
      <alignment horizontal="center"/>
    </xf>
    <xf numFmtId="0" fontId="72" fillId="0" borderId="2" xfId="0" applyFont="1" applyFill="1" applyBorder="1" applyAlignment="1" applyProtection="1">
      <alignment horizontal="center"/>
    </xf>
    <xf numFmtId="44" fontId="11" fillId="0" borderId="2" xfId="2" applyFont="1" applyBorder="1" applyAlignment="1" applyProtection="1">
      <alignment horizontal="center"/>
    </xf>
    <xf numFmtId="49" fontId="28" fillId="3" borderId="55" xfId="0" applyNumberFormat="1" applyFont="1" applyFill="1" applyBorder="1" applyAlignment="1" applyProtection="1">
      <alignment horizontal="left"/>
      <protection locked="0"/>
    </xf>
    <xf numFmtId="49" fontId="28" fillId="3" borderId="64" xfId="0" applyNumberFormat="1" applyFont="1" applyFill="1" applyBorder="1" applyAlignment="1" applyProtection="1">
      <alignment horizontal="left"/>
      <protection locked="0"/>
    </xf>
    <xf numFmtId="49" fontId="11" fillId="0" borderId="4" xfId="0" applyNumberFormat="1" applyFont="1" applyBorder="1" applyAlignment="1">
      <alignment horizontal="center" vertical="top" wrapText="1"/>
    </xf>
    <xf numFmtId="49" fontId="11" fillId="0" borderId="0" xfId="0" applyNumberFormat="1" applyFont="1" applyBorder="1" applyAlignment="1">
      <alignment horizontal="center" vertical="top" wrapText="1"/>
    </xf>
    <xf numFmtId="49" fontId="11" fillId="0" borderId="11" xfId="0" applyNumberFormat="1" applyFont="1" applyBorder="1" applyAlignment="1">
      <alignment horizontal="center" vertical="top" wrapText="1"/>
    </xf>
    <xf numFmtId="43" fontId="72" fillId="0" borderId="15" xfId="4" applyFont="1" applyFill="1" applyBorder="1" applyAlignment="1" applyProtection="1"/>
    <xf numFmtId="2" fontId="72" fillId="0" borderId="14" xfId="0" applyNumberFormat="1" applyFont="1" applyBorder="1" applyAlignment="1">
      <alignment wrapText="1"/>
    </xf>
    <xf numFmtId="2" fontId="72" fillId="0" borderId="12" xfId="0" applyNumberFormat="1" applyFont="1" applyBorder="1" applyAlignment="1">
      <alignment wrapText="1"/>
    </xf>
    <xf numFmtId="44" fontId="72" fillId="0" borderId="15" xfId="0" applyNumberFormat="1" applyFont="1" applyFill="1" applyBorder="1" applyAlignment="1" applyProtection="1">
      <alignment horizontal="center"/>
    </xf>
    <xf numFmtId="49" fontId="19" fillId="0" borderId="9" xfId="0" applyNumberFormat="1" applyFont="1" applyBorder="1" applyAlignment="1">
      <alignment horizontal="left" wrapText="1"/>
    </xf>
    <xf numFmtId="49" fontId="19" fillId="0" borderId="0" xfId="0" applyNumberFormat="1" applyFont="1" applyBorder="1" applyAlignment="1">
      <alignment horizontal="left" wrapText="1"/>
    </xf>
    <xf numFmtId="2" fontId="72" fillId="0" borderId="2" xfId="4" applyNumberFormat="1" applyFont="1" applyFill="1" applyBorder="1" applyAlignment="1" applyProtection="1"/>
    <xf numFmtId="2" fontId="72" fillId="0" borderId="5" xfId="4" applyNumberFormat="1" applyFont="1" applyFill="1" applyBorder="1" applyAlignment="1" applyProtection="1"/>
    <xf numFmtId="0" fontId="19" fillId="0" borderId="2" xfId="0" applyFont="1" applyBorder="1" applyAlignment="1" applyProtection="1">
      <alignment horizontal="left"/>
    </xf>
    <xf numFmtId="49" fontId="19" fillId="0" borderId="9" xfId="0" applyNumberFormat="1" applyFont="1" applyBorder="1" applyAlignment="1">
      <alignment wrapText="1"/>
    </xf>
    <xf numFmtId="49" fontId="19" fillId="0" borderId="0" xfId="0" applyNumberFormat="1" applyFont="1" applyBorder="1" applyAlignment="1">
      <alignment wrapText="1"/>
    </xf>
    <xf numFmtId="0" fontId="11" fillId="0" borderId="5" xfId="0" applyFont="1" applyBorder="1" applyAlignment="1">
      <alignment horizontal="left" vertical="top" wrapText="1"/>
    </xf>
    <xf numFmtId="0" fontId="11" fillId="0" borderId="0" xfId="0" applyFont="1" applyBorder="1" applyAlignment="1">
      <alignment horizontal="left" vertical="top"/>
    </xf>
    <xf numFmtId="0" fontId="11" fillId="0" borderId="5" xfId="0" applyFont="1" applyBorder="1" applyAlignment="1">
      <alignment horizontal="left" vertical="top"/>
    </xf>
    <xf numFmtId="49" fontId="11" fillId="0" borderId="1" xfId="0" applyNumberFormat="1" applyFont="1" applyBorder="1" applyAlignment="1">
      <alignment horizontal="center" wrapText="1"/>
    </xf>
    <xf numFmtId="49" fontId="11" fillId="0" borderId="0" xfId="0" applyNumberFormat="1" applyFont="1" applyBorder="1" applyAlignment="1">
      <alignment horizontal="center" wrapText="1"/>
    </xf>
    <xf numFmtId="49" fontId="11" fillId="0" borderId="3" xfId="0" applyNumberFormat="1" applyFont="1" applyBorder="1" applyAlignment="1">
      <alignment horizontal="center" wrapText="1"/>
    </xf>
    <xf numFmtId="0" fontId="11" fillId="0" borderId="0" xfId="0" applyFont="1" applyBorder="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8" fillId="0" borderId="0" xfId="0" applyFont="1" applyBorder="1" applyAlignment="1">
      <alignment horizontal="left"/>
    </xf>
    <xf numFmtId="0" fontId="45" fillId="0" borderId="6" xfId="0" applyFont="1" applyBorder="1" applyAlignment="1">
      <alignment horizontal="center" vertical="center"/>
    </xf>
    <xf numFmtId="0" fontId="45" fillId="0" borderId="7" xfId="0" applyFont="1" applyBorder="1" applyAlignment="1">
      <alignment horizontal="center" vertical="center"/>
    </xf>
    <xf numFmtId="49" fontId="11" fillId="0" borderId="0" xfId="0" applyNumberFormat="1" applyFont="1" applyBorder="1" applyAlignment="1">
      <alignment horizontal="left"/>
    </xf>
    <xf numFmtId="49" fontId="11" fillId="0" borderId="10" xfId="0" applyNumberFormat="1" applyFont="1" applyBorder="1" applyAlignment="1">
      <alignment horizontal="left"/>
    </xf>
    <xf numFmtId="0" fontId="11" fillId="0" borderId="0" xfId="0" applyFont="1" applyBorder="1" applyAlignment="1">
      <alignment horizontal="left" indent="8"/>
    </xf>
    <xf numFmtId="0" fontId="11" fillId="0" borderId="10" xfId="0" applyFont="1" applyBorder="1" applyAlignment="1">
      <alignment horizontal="left" indent="8"/>
    </xf>
    <xf numFmtId="0" fontId="0" fillId="0" borderId="0" xfId="0" applyAlignment="1">
      <alignment horizontal="center"/>
    </xf>
    <xf numFmtId="49" fontId="10" fillId="0" borderId="1" xfId="0" applyNumberFormat="1" applyFont="1" applyBorder="1" applyAlignment="1">
      <alignment horizontal="center" vertical="center"/>
    </xf>
    <xf numFmtId="49" fontId="10" fillId="0" borderId="4" xfId="0" applyNumberFormat="1" applyFont="1" applyBorder="1" applyAlignment="1">
      <alignment horizontal="center" vertical="center"/>
    </xf>
    <xf numFmtId="0" fontId="0" fillId="0" borderId="4" xfId="0"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11" fillId="0" borderId="0" xfId="0" applyFont="1" applyBorder="1" applyAlignment="1"/>
    <xf numFmtId="0" fontId="11" fillId="0" borderId="10" xfId="0" applyFont="1" applyBorder="1" applyAlignment="1"/>
    <xf numFmtId="0" fontId="11" fillId="0" borderId="0" xfId="0" applyFont="1" applyBorder="1" applyAlignment="1">
      <alignment horizontal="left" indent="7"/>
    </xf>
    <xf numFmtId="0" fontId="11" fillId="0" borderId="10" xfId="0" applyFont="1" applyBorder="1" applyAlignment="1">
      <alignment horizontal="left" indent="7"/>
    </xf>
    <xf numFmtId="1" fontId="24" fillId="0" borderId="6" xfId="0" applyNumberFormat="1" applyFont="1" applyBorder="1" applyAlignment="1">
      <alignment horizontal="center" vertical="center"/>
    </xf>
    <xf numFmtId="1" fontId="24" fillId="0" borderId="7" xfId="0" applyNumberFormat="1" applyFont="1" applyBorder="1" applyAlignment="1">
      <alignment horizontal="center" vertical="center"/>
    </xf>
    <xf numFmtId="0" fontId="8" fillId="0" borderId="9" xfId="0" applyFont="1" applyBorder="1" applyAlignment="1">
      <alignment horizontal="center"/>
    </xf>
    <xf numFmtId="0" fontId="8" fillId="0" borderId="0" xfId="0" applyFont="1" applyBorder="1" applyAlignment="1">
      <alignment horizontal="center"/>
    </xf>
    <xf numFmtId="0" fontId="8" fillId="0" borderId="10" xfId="0" applyFont="1" applyBorder="1" applyAlignment="1">
      <alignment horizontal="center"/>
    </xf>
    <xf numFmtId="49" fontId="14" fillId="0" borderId="12" xfId="0" applyNumberFormat="1" applyFont="1" applyBorder="1" applyAlignment="1">
      <alignment horizontal="center"/>
    </xf>
    <xf numFmtId="49" fontId="11" fillId="0" borderId="1" xfId="0" applyNumberFormat="1" applyFont="1" applyBorder="1" applyAlignment="1">
      <alignment horizontal="left"/>
    </xf>
    <xf numFmtId="49" fontId="11" fillId="0" borderId="2" xfId="0" applyNumberFormat="1" applyFont="1" applyBorder="1" applyAlignment="1">
      <alignment horizontal="left"/>
    </xf>
    <xf numFmtId="49" fontId="11" fillId="0" borderId="3" xfId="0" applyNumberFormat="1" applyFont="1" applyBorder="1" applyAlignment="1">
      <alignment horizontal="left"/>
    </xf>
    <xf numFmtId="49" fontId="11" fillId="0" borderId="9" xfId="0" applyNumberFormat="1" applyFont="1" applyBorder="1" applyAlignment="1">
      <alignment horizontal="left"/>
    </xf>
    <xf numFmtId="49" fontId="28" fillId="3" borderId="45" xfId="0" applyNumberFormat="1" applyFont="1" applyFill="1" applyBorder="1" applyAlignment="1" applyProtection="1">
      <alignment horizontal="center"/>
      <protection locked="0"/>
    </xf>
    <xf numFmtId="49" fontId="28" fillId="3" borderId="41" xfId="0" applyNumberFormat="1" applyFont="1" applyFill="1" applyBorder="1" applyAlignment="1" applyProtection="1">
      <alignment horizontal="center"/>
      <protection locked="0"/>
    </xf>
    <xf numFmtId="49" fontId="28" fillId="3" borderId="29" xfId="0" applyNumberFormat="1" applyFont="1" applyFill="1" applyBorder="1" applyAlignment="1" applyProtection="1">
      <alignment horizontal="center"/>
      <protection locked="0"/>
    </xf>
    <xf numFmtId="43" fontId="28" fillId="3" borderId="45" xfId="4" applyFont="1" applyFill="1" applyBorder="1" applyAlignment="1" applyProtection="1">
      <protection locked="0"/>
    </xf>
    <xf numFmtId="43" fontId="28" fillId="3" borderId="41" xfId="4" applyFont="1" applyFill="1" applyBorder="1" applyAlignment="1" applyProtection="1">
      <protection locked="0"/>
    </xf>
    <xf numFmtId="43" fontId="28" fillId="3" borderId="29" xfId="4" applyFont="1" applyFill="1" applyBorder="1" applyAlignment="1" applyProtection="1">
      <protection locked="0"/>
    </xf>
    <xf numFmtId="43" fontId="28" fillId="3" borderId="9" xfId="4" applyFont="1" applyFill="1" applyBorder="1" applyAlignment="1" applyProtection="1">
      <alignment horizontal="right"/>
      <protection locked="0"/>
    </xf>
    <xf numFmtId="43" fontId="28" fillId="3" borderId="0" xfId="4" applyFont="1" applyFill="1" applyBorder="1" applyAlignment="1" applyProtection="1">
      <alignment horizontal="right"/>
      <protection locked="0"/>
    </xf>
    <xf numFmtId="43" fontId="28" fillId="3" borderId="10" xfId="4" applyFont="1" applyFill="1" applyBorder="1" applyAlignment="1" applyProtection="1">
      <alignment horizontal="right"/>
      <protection locked="0"/>
    </xf>
    <xf numFmtId="43" fontId="28" fillId="3" borderId="45" xfId="4" applyFont="1" applyFill="1" applyBorder="1" applyAlignment="1" applyProtection="1">
      <alignment horizontal="right"/>
      <protection locked="0"/>
    </xf>
    <xf numFmtId="43" fontId="28" fillId="3" borderId="41" xfId="4" applyFont="1" applyFill="1" applyBorder="1" applyAlignment="1" applyProtection="1">
      <alignment horizontal="right"/>
      <protection locked="0"/>
    </xf>
    <xf numFmtId="43" fontId="28" fillId="3" borderId="29" xfId="4" applyFont="1" applyFill="1" applyBorder="1" applyAlignment="1" applyProtection="1">
      <alignment horizontal="right"/>
      <protection locked="0"/>
    </xf>
    <xf numFmtId="43" fontId="28" fillId="3" borderId="9" xfId="4" applyFont="1" applyFill="1" applyBorder="1" applyAlignment="1" applyProtection="1">
      <protection locked="0"/>
    </xf>
    <xf numFmtId="43" fontId="28" fillId="3" borderId="0" xfId="4" applyFont="1" applyFill="1" applyBorder="1" applyAlignment="1" applyProtection="1">
      <protection locked="0"/>
    </xf>
    <xf numFmtId="43" fontId="28" fillId="3" borderId="10" xfId="4" applyFont="1" applyFill="1" applyBorder="1" applyAlignment="1" applyProtection="1">
      <protection locked="0"/>
    </xf>
    <xf numFmtId="0" fontId="28" fillId="3" borderId="46" xfId="0" applyFont="1" applyFill="1" applyBorder="1" applyAlignment="1" applyProtection="1">
      <alignment horizontal="center"/>
      <protection locked="0"/>
    </xf>
    <xf numFmtId="0" fontId="28" fillId="3" borderId="30" xfId="0" applyFont="1" applyFill="1" applyBorder="1" applyAlignment="1" applyProtection="1">
      <alignment horizontal="center"/>
      <protection locked="0"/>
    </xf>
    <xf numFmtId="43" fontId="28" fillId="3" borderId="46" xfId="4" applyFont="1" applyFill="1" applyBorder="1" applyAlignment="1" applyProtection="1">
      <alignment horizontal="right"/>
      <protection locked="0"/>
    </xf>
    <xf numFmtId="43" fontId="28" fillId="3" borderId="58" xfId="4" applyFont="1" applyFill="1" applyBorder="1" applyAlignment="1" applyProtection="1">
      <alignment horizontal="right"/>
      <protection locked="0"/>
    </xf>
    <xf numFmtId="43" fontId="28" fillId="3" borderId="30" xfId="4" applyFont="1" applyFill="1" applyBorder="1" applyAlignment="1" applyProtection="1">
      <alignment horizontal="right"/>
      <protection locked="0"/>
    </xf>
    <xf numFmtId="0" fontId="28" fillId="3" borderId="29" xfId="0" applyFont="1" applyFill="1" applyBorder="1" applyAlignment="1" applyProtection="1">
      <alignment horizontal="center"/>
      <protection locked="0"/>
    </xf>
    <xf numFmtId="43" fontId="28" fillId="3" borderId="63" xfId="4" applyFont="1" applyFill="1" applyBorder="1" applyAlignment="1" applyProtection="1">
      <alignment horizontal="right"/>
      <protection locked="0"/>
    </xf>
    <xf numFmtId="43" fontId="28" fillId="3" borderId="55" xfId="4" applyFont="1" applyFill="1" applyBorder="1" applyAlignment="1" applyProtection="1">
      <alignment horizontal="right"/>
      <protection locked="0"/>
    </xf>
    <xf numFmtId="43" fontId="28" fillId="3" borderId="64" xfId="4" applyFont="1" applyFill="1" applyBorder="1" applyAlignment="1" applyProtection="1">
      <alignment horizontal="right"/>
      <protection locked="0"/>
    </xf>
    <xf numFmtId="43" fontId="28" fillId="3" borderId="35" xfId="4" applyFont="1" applyFill="1" applyBorder="1" applyAlignment="1" applyProtection="1">
      <alignment horizontal="right"/>
      <protection locked="0"/>
    </xf>
    <xf numFmtId="43" fontId="28" fillId="3" borderId="24" xfId="4" applyFont="1" applyFill="1" applyBorder="1" applyAlignment="1" applyProtection="1">
      <alignment horizontal="right"/>
      <protection locked="0"/>
    </xf>
    <xf numFmtId="43" fontId="28" fillId="3" borderId="31" xfId="4" applyFont="1" applyFill="1" applyBorder="1" applyAlignment="1" applyProtection="1">
      <alignment horizontal="right"/>
      <protection locked="0"/>
    </xf>
    <xf numFmtId="0" fontId="28" fillId="3" borderId="63" xfId="0" applyFont="1" applyFill="1" applyBorder="1" applyAlignment="1" applyProtection="1">
      <alignment horizontal="center"/>
      <protection locked="0"/>
    </xf>
    <xf numFmtId="0" fontId="28" fillId="3" borderId="64" xfId="0" applyFont="1" applyFill="1" applyBorder="1" applyAlignment="1" applyProtection="1">
      <alignment horizontal="center"/>
      <protection locked="0"/>
    </xf>
    <xf numFmtId="49" fontId="28" fillId="3" borderId="1" xfId="0" applyNumberFormat="1" applyFont="1" applyFill="1" applyBorder="1" applyAlignment="1" applyProtection="1">
      <alignment horizontal="center"/>
      <protection locked="0"/>
    </xf>
    <xf numFmtId="49" fontId="28" fillId="3" borderId="2" xfId="0" applyNumberFormat="1" applyFont="1" applyFill="1" applyBorder="1" applyAlignment="1" applyProtection="1">
      <alignment horizontal="center"/>
      <protection locked="0"/>
    </xf>
    <xf numFmtId="49" fontId="28" fillId="3" borderId="3" xfId="0" applyNumberFormat="1" applyFont="1" applyFill="1" applyBorder="1" applyAlignment="1" applyProtection="1">
      <alignment horizontal="center"/>
      <protection locked="0"/>
    </xf>
    <xf numFmtId="43" fontId="28" fillId="3" borderId="1" xfId="4" applyFont="1" applyFill="1" applyBorder="1" applyAlignment="1" applyProtection="1">
      <protection locked="0"/>
    </xf>
    <xf numFmtId="43" fontId="28" fillId="3" borderId="2" xfId="4" applyFont="1" applyFill="1" applyBorder="1" applyAlignment="1" applyProtection="1">
      <protection locked="0"/>
    </xf>
    <xf numFmtId="43" fontId="28" fillId="3" borderId="3" xfId="4" applyFont="1" applyFill="1" applyBorder="1" applyAlignment="1" applyProtection="1">
      <protection locked="0"/>
    </xf>
    <xf numFmtId="0" fontId="28" fillId="3" borderId="10" xfId="0" applyFont="1" applyFill="1" applyBorder="1" applyAlignment="1" applyProtection="1">
      <alignment horizontal="center"/>
      <protection locked="0"/>
    </xf>
    <xf numFmtId="0" fontId="28" fillId="3" borderId="55" xfId="0" applyFont="1" applyFill="1" applyBorder="1" applyAlignment="1" applyProtection="1">
      <alignment horizontal="center"/>
      <protection locked="0"/>
    </xf>
    <xf numFmtId="0" fontId="28" fillId="3" borderId="4" xfId="0" applyFont="1" applyFill="1" applyBorder="1" applyAlignment="1" applyProtection="1">
      <alignment horizontal="center"/>
      <protection locked="0"/>
    </xf>
    <xf numFmtId="0" fontId="28" fillId="3" borderId="11" xfId="0" applyFont="1" applyFill="1" applyBorder="1" applyAlignment="1" applyProtection="1">
      <alignment horizontal="center"/>
      <protection locked="0"/>
    </xf>
    <xf numFmtId="43" fontId="28" fillId="3" borderId="35" xfId="4" applyFont="1" applyFill="1" applyBorder="1" applyAlignment="1" applyProtection="1">
      <protection locked="0"/>
    </xf>
    <xf numFmtId="43" fontId="28" fillId="3" borderId="24" xfId="4" applyFont="1" applyFill="1" applyBorder="1" applyAlignment="1" applyProtection="1">
      <protection locked="0"/>
    </xf>
    <xf numFmtId="43" fontId="28" fillId="3" borderId="31" xfId="4" applyFont="1" applyFill="1" applyBorder="1" applyAlignment="1" applyProtection="1">
      <protection locked="0"/>
    </xf>
    <xf numFmtId="49" fontId="11" fillId="0" borderId="1" xfId="0" applyNumberFormat="1" applyFont="1" applyBorder="1" applyAlignment="1"/>
    <xf numFmtId="49" fontId="11" fillId="0" borderId="2" xfId="0" applyNumberFormat="1" applyFont="1" applyBorder="1" applyAlignment="1"/>
    <xf numFmtId="49" fontId="11" fillId="0" borderId="3" xfId="0" applyNumberFormat="1" applyFont="1" applyBorder="1" applyAlignment="1"/>
    <xf numFmtId="43" fontId="28" fillId="3" borderId="20" xfId="4" applyFont="1" applyFill="1" applyBorder="1" applyAlignment="1" applyProtection="1">
      <protection locked="0"/>
    </xf>
    <xf numFmtId="43" fontId="28" fillId="3" borderId="76" xfId="4" applyFont="1" applyFill="1" applyBorder="1" applyAlignment="1" applyProtection="1">
      <protection locked="0"/>
    </xf>
    <xf numFmtId="43" fontId="28" fillId="3" borderId="32" xfId="4" applyFont="1" applyFill="1" applyBorder="1" applyAlignment="1" applyProtection="1">
      <protection locked="0"/>
    </xf>
    <xf numFmtId="49" fontId="11" fillId="0" borderId="5" xfId="0" applyNumberFormat="1" applyFont="1" applyBorder="1" applyAlignment="1">
      <alignment horizontal="left"/>
    </xf>
    <xf numFmtId="49" fontId="11" fillId="0" borderId="11" xfId="0" applyNumberFormat="1" applyFont="1" applyBorder="1" applyAlignment="1">
      <alignment horizontal="left"/>
    </xf>
    <xf numFmtId="49" fontId="11" fillId="0" borderId="9" xfId="0" applyNumberFormat="1" applyFont="1" applyBorder="1" applyAlignment="1">
      <alignment horizontal="center"/>
    </xf>
    <xf numFmtId="0" fontId="28" fillId="3" borderId="46" xfId="0" applyFont="1" applyFill="1" applyBorder="1" applyAlignment="1" applyProtection="1">
      <alignment horizontal="left"/>
      <protection locked="0"/>
    </xf>
    <xf numFmtId="0" fontId="28" fillId="3" borderId="30" xfId="0" applyFont="1" applyFill="1" applyBorder="1" applyAlignment="1" applyProtection="1">
      <alignment horizontal="left"/>
      <protection locked="0"/>
    </xf>
    <xf numFmtId="0" fontId="0" fillId="0" borderId="14" xfId="0" applyBorder="1" applyAlignment="1">
      <alignment horizontal="center"/>
    </xf>
    <xf numFmtId="0" fontId="0" fillId="0" borderId="15" xfId="0" applyBorder="1" applyAlignment="1">
      <alignment horizontal="center"/>
    </xf>
    <xf numFmtId="0" fontId="0" fillId="0" borderId="12" xfId="0" applyBorder="1" applyAlignment="1">
      <alignment horizontal="center"/>
    </xf>
    <xf numFmtId="43" fontId="28" fillId="3" borderId="4" xfId="4" applyFont="1" applyFill="1" applyBorder="1" applyAlignment="1" applyProtection="1">
      <alignment horizontal="right"/>
      <protection locked="0"/>
    </xf>
    <xf numFmtId="43" fontId="28" fillId="3" borderId="5" xfId="4" applyFont="1" applyFill="1" applyBorder="1" applyAlignment="1" applyProtection="1">
      <alignment horizontal="right"/>
      <protection locked="0"/>
    </xf>
    <xf numFmtId="43" fontId="28" fillId="3" borderId="11" xfId="4" applyFont="1" applyFill="1" applyBorder="1" applyAlignment="1" applyProtection="1">
      <alignment horizontal="right"/>
      <protection locked="0"/>
    </xf>
    <xf numFmtId="0" fontId="28" fillId="3" borderId="44" xfId="0" applyFont="1" applyFill="1" applyBorder="1" applyAlignment="1" applyProtection="1">
      <alignment horizontal="center"/>
      <protection locked="0"/>
    </xf>
    <xf numFmtId="49" fontId="2" fillId="0" borderId="14" xfId="0" applyNumberFormat="1" applyFont="1" applyBorder="1" applyAlignment="1">
      <alignment horizontal="center"/>
    </xf>
    <xf numFmtId="49" fontId="2" fillId="0" borderId="12" xfId="0" applyNumberFormat="1" applyFont="1" applyBorder="1" applyAlignment="1">
      <alignment horizontal="center"/>
    </xf>
    <xf numFmtId="43" fontId="28" fillId="3" borderId="42" xfId="4" applyFont="1" applyFill="1" applyBorder="1" applyAlignment="1" applyProtection="1">
      <alignment horizontal="right"/>
      <protection locked="0"/>
    </xf>
    <xf numFmtId="43" fontId="28" fillId="3" borderId="43" xfId="4" applyFont="1" applyFill="1" applyBorder="1" applyAlignment="1" applyProtection="1">
      <alignment horizontal="right"/>
      <protection locked="0"/>
    </xf>
    <xf numFmtId="43" fontId="28" fillId="3" borderId="44" xfId="4" applyFont="1" applyFill="1" applyBorder="1" applyAlignment="1" applyProtection="1">
      <alignment horizontal="right"/>
      <protection locked="0"/>
    </xf>
    <xf numFmtId="49" fontId="28" fillId="3" borderId="4" xfId="0" applyNumberFormat="1" applyFont="1" applyFill="1" applyBorder="1" applyAlignment="1" applyProtection="1">
      <alignment horizontal="center"/>
      <protection locked="0"/>
    </xf>
    <xf numFmtId="49" fontId="28" fillId="3" borderId="5" xfId="0" applyNumberFormat="1" applyFont="1" applyFill="1" applyBorder="1" applyAlignment="1" applyProtection="1">
      <alignment horizontal="center"/>
      <protection locked="0"/>
    </xf>
    <xf numFmtId="49" fontId="28" fillId="3" borderId="11" xfId="0" applyNumberFormat="1" applyFont="1" applyFill="1" applyBorder="1" applyAlignment="1" applyProtection="1">
      <alignment horizontal="center"/>
      <protection locked="0"/>
    </xf>
    <xf numFmtId="49" fontId="73" fillId="0" borderId="9" xfId="0" applyNumberFormat="1" applyFont="1" applyBorder="1" applyAlignment="1">
      <alignment horizontal="left"/>
    </xf>
    <xf numFmtId="49" fontId="73" fillId="0" borderId="0" xfId="0" applyNumberFormat="1" applyFont="1" applyBorder="1" applyAlignment="1">
      <alignment horizontal="left"/>
    </xf>
    <xf numFmtId="49" fontId="73" fillId="0" borderId="10" xfId="0" applyNumberFormat="1" applyFont="1" applyBorder="1" applyAlignment="1">
      <alignment horizontal="left"/>
    </xf>
    <xf numFmtId="49" fontId="28" fillId="0" borderId="6" xfId="0" applyNumberFormat="1" applyFont="1" applyBorder="1" applyAlignment="1">
      <alignment horizontal="center" vertical="center"/>
    </xf>
    <xf numFmtId="49" fontId="28" fillId="0" borderId="8" xfId="0" applyNumberFormat="1" applyFont="1" applyBorder="1" applyAlignment="1">
      <alignment horizontal="center" vertical="center"/>
    </xf>
    <xf numFmtId="49" fontId="25" fillId="0" borderId="14" xfId="0" applyNumberFormat="1" applyFont="1" applyBorder="1" applyAlignment="1">
      <alignment horizontal="center" vertical="center"/>
    </xf>
    <xf numFmtId="49" fontId="25" fillId="0" borderId="15" xfId="0" applyNumberFormat="1" applyFont="1" applyBorder="1" applyAlignment="1">
      <alignment horizontal="center" vertical="center"/>
    </xf>
    <xf numFmtId="49" fontId="25" fillId="0" borderId="12" xfId="0" applyNumberFormat="1" applyFont="1" applyBorder="1" applyAlignment="1">
      <alignment horizontal="center" vertical="center"/>
    </xf>
    <xf numFmtId="49" fontId="11" fillId="0" borderId="9" xfId="0" applyNumberFormat="1" applyFont="1" applyBorder="1" applyAlignment="1">
      <alignment horizontal="center" wrapText="1"/>
    </xf>
    <xf numFmtId="49" fontId="11" fillId="0" borderId="10" xfId="0" applyNumberFormat="1" applyFont="1" applyBorder="1" applyAlignment="1">
      <alignment horizontal="center" wrapText="1"/>
    </xf>
    <xf numFmtId="49" fontId="11" fillId="0" borderId="4" xfId="0" applyNumberFormat="1" applyFont="1" applyBorder="1" applyAlignment="1">
      <alignment horizontal="center" wrapText="1"/>
    </xf>
    <xf numFmtId="49" fontId="11" fillId="0" borderId="11" xfId="0" applyNumberFormat="1" applyFont="1" applyBorder="1" applyAlignment="1">
      <alignment horizontal="center" wrapText="1"/>
    </xf>
    <xf numFmtId="43" fontId="13" fillId="0" borderId="5" xfId="4" applyFont="1" applyBorder="1" applyAlignment="1"/>
    <xf numFmtId="49" fontId="40" fillId="0" borderId="7" xfId="0" applyNumberFormat="1" applyFont="1" applyBorder="1" applyAlignment="1">
      <alignment horizontal="center" vertical="top" wrapText="1"/>
    </xf>
    <xf numFmtId="2" fontId="13" fillId="0" borderId="5" xfId="4" applyNumberFormat="1" applyFont="1" applyBorder="1" applyAlignment="1"/>
    <xf numFmtId="49" fontId="25" fillId="0" borderId="0" xfId="0" applyNumberFormat="1" applyFont="1" applyBorder="1" applyAlignment="1">
      <alignment horizontal="center"/>
    </xf>
    <xf numFmtId="49" fontId="25" fillId="0" borderId="3" xfId="0" applyNumberFormat="1" applyFont="1" applyBorder="1" applyAlignment="1">
      <alignment horizontal="center"/>
    </xf>
    <xf numFmtId="49" fontId="25" fillId="0" borderId="5" xfId="0" applyNumberFormat="1" applyFont="1" applyBorder="1" applyAlignment="1">
      <alignment horizontal="center"/>
    </xf>
    <xf numFmtId="49" fontId="25" fillId="0" borderId="11" xfId="0" applyNumberFormat="1" applyFont="1" applyBorder="1" applyAlignment="1">
      <alignment horizontal="center"/>
    </xf>
    <xf numFmtId="0" fontId="34" fillId="3" borderId="5" xfId="0" applyFont="1" applyFill="1" applyBorder="1" applyAlignment="1" applyProtection="1">
      <protection locked="0"/>
    </xf>
    <xf numFmtId="49" fontId="11" fillId="0" borderId="1" xfId="0" applyNumberFormat="1" applyFont="1" applyBorder="1" applyAlignment="1">
      <alignment horizontal="center" vertical="center" wrapText="1"/>
    </xf>
    <xf numFmtId="49" fontId="11" fillId="0" borderId="3"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2" fontId="28" fillId="0" borderId="2" xfId="4" applyNumberFormat="1" applyFont="1" applyBorder="1" applyAlignment="1"/>
    <xf numFmtId="2" fontId="28" fillId="0" borderId="3" xfId="4" applyNumberFormat="1" applyFont="1" applyBorder="1" applyAlignment="1"/>
    <xf numFmtId="2" fontId="28" fillId="0" borderId="24" xfId="4" applyNumberFormat="1" applyFont="1" applyBorder="1" applyAlignment="1"/>
    <xf numFmtId="2" fontId="28" fillId="0" borderId="31" xfId="4" applyNumberFormat="1" applyFont="1" applyBorder="1" applyAlignment="1"/>
    <xf numFmtId="1" fontId="34" fillId="3" borderId="5" xfId="0" applyNumberFormat="1" applyFont="1" applyFill="1" applyBorder="1" applyAlignment="1" applyProtection="1">
      <protection locked="0"/>
    </xf>
    <xf numFmtId="43" fontId="34" fillId="3" borderId="5" xfId="4" applyFont="1" applyFill="1" applyBorder="1" applyAlignment="1" applyProtection="1">
      <protection locked="0"/>
    </xf>
    <xf numFmtId="0" fontId="34" fillId="3" borderId="0" xfId="0" applyFont="1" applyFill="1" applyBorder="1" applyAlignment="1" applyProtection="1">
      <protection locked="0"/>
    </xf>
    <xf numFmtId="0" fontId="34" fillId="3" borderId="10" xfId="0" applyFont="1" applyFill="1" applyBorder="1" applyAlignment="1" applyProtection="1">
      <protection locked="0"/>
    </xf>
    <xf numFmtId="0" fontId="34" fillId="3" borderId="24" xfId="0" applyFont="1" applyFill="1" applyBorder="1" applyAlignment="1" applyProtection="1">
      <protection locked="0"/>
    </xf>
    <xf numFmtId="0" fontId="34" fillId="3" borderId="31" xfId="0" applyFont="1" applyFill="1" applyBorder="1" applyAlignment="1" applyProtection="1">
      <protection locked="0"/>
    </xf>
    <xf numFmtId="2" fontId="34" fillId="3" borderId="5" xfId="4" applyNumberFormat="1" applyFont="1" applyFill="1" applyBorder="1" applyAlignment="1" applyProtection="1">
      <protection locked="0"/>
    </xf>
    <xf numFmtId="0" fontId="34" fillId="3" borderId="0" xfId="0" applyFont="1" applyFill="1" applyBorder="1" applyAlignment="1" applyProtection="1">
      <alignment horizontal="center"/>
      <protection locked="0"/>
    </xf>
    <xf numFmtId="0" fontId="34" fillId="3" borderId="10" xfId="0" applyFont="1" applyFill="1" applyBorder="1" applyAlignment="1" applyProtection="1">
      <alignment horizontal="center"/>
      <protection locked="0"/>
    </xf>
    <xf numFmtId="0" fontId="34" fillId="3" borderId="24" xfId="0" applyFont="1" applyFill="1" applyBorder="1" applyAlignment="1" applyProtection="1">
      <alignment horizontal="center"/>
      <protection locked="0"/>
    </xf>
    <xf numFmtId="0" fontId="34" fillId="3" borderId="31" xfId="0" applyFont="1" applyFill="1" applyBorder="1" applyAlignment="1" applyProtection="1">
      <alignment horizontal="center"/>
      <protection locked="0"/>
    </xf>
    <xf numFmtId="0" fontId="12" fillId="0" borderId="0" xfId="0" applyFont="1" applyBorder="1" applyAlignment="1">
      <alignment horizontal="left"/>
    </xf>
    <xf numFmtId="49" fontId="25" fillId="0" borderId="2" xfId="0" applyNumberFormat="1" applyFont="1" applyBorder="1" applyAlignment="1">
      <alignment horizontal="center"/>
    </xf>
    <xf numFmtId="2" fontId="18" fillId="3" borderId="5" xfId="4" applyNumberFormat="1" applyFont="1" applyFill="1" applyBorder="1" applyAlignment="1" applyProtection="1">
      <alignment vertical="center"/>
      <protection locked="0"/>
    </xf>
    <xf numFmtId="43" fontId="72" fillId="0" borderId="5" xfId="2" applyNumberFormat="1" applyFont="1" applyFill="1" applyBorder="1" applyAlignment="1" applyProtection="1"/>
    <xf numFmtId="49" fontId="11" fillId="0" borderId="0" xfId="0" applyNumberFormat="1" applyFont="1" applyBorder="1" applyAlignment="1">
      <alignment horizontal="right"/>
    </xf>
    <xf numFmtId="49" fontId="36" fillId="0" borderId="14" xfId="0" applyNumberFormat="1" applyFont="1" applyBorder="1" applyAlignment="1">
      <alignment horizontal="center"/>
    </xf>
    <xf numFmtId="49" fontId="36" fillId="0" borderId="15" xfId="0" applyNumberFormat="1" applyFont="1" applyBorder="1" applyAlignment="1">
      <alignment horizontal="center"/>
    </xf>
    <xf numFmtId="49" fontId="36" fillId="0" borderId="12" xfId="0" applyNumberFormat="1" applyFont="1" applyBorder="1" applyAlignment="1">
      <alignment horizontal="center"/>
    </xf>
    <xf numFmtId="0" fontId="28" fillId="0" borderId="14" xfId="0" applyNumberFormat="1" applyFont="1" applyFill="1" applyBorder="1" applyAlignment="1" applyProtection="1">
      <alignment horizontal="center" vertical="center"/>
    </xf>
    <xf numFmtId="0" fontId="28" fillId="0" borderId="12" xfId="0" applyNumberFormat="1" applyFont="1" applyFill="1" applyBorder="1" applyAlignment="1" applyProtection="1">
      <alignment horizontal="center" vertical="center"/>
    </xf>
    <xf numFmtId="49" fontId="31" fillId="0" borderId="9" xfId="0" applyNumberFormat="1" applyFont="1" applyBorder="1" applyAlignment="1"/>
    <xf numFmtId="49" fontId="31" fillId="0" borderId="0" xfId="0" applyNumberFormat="1" applyFont="1" applyBorder="1" applyAlignment="1"/>
    <xf numFmtId="2" fontId="27" fillId="3" borderId="2" xfId="4" applyNumberFormat="1" applyFont="1" applyFill="1" applyBorder="1" applyAlignment="1" applyProtection="1">
      <protection locked="0"/>
    </xf>
    <xf numFmtId="2" fontId="27" fillId="3" borderId="3" xfId="4" applyNumberFormat="1" applyFont="1" applyFill="1" applyBorder="1" applyAlignment="1" applyProtection="1">
      <protection locked="0"/>
    </xf>
    <xf numFmtId="2" fontId="27" fillId="3" borderId="0" xfId="4" applyNumberFormat="1" applyFont="1" applyFill="1" applyBorder="1" applyAlignment="1" applyProtection="1">
      <protection locked="0"/>
    </xf>
    <xf numFmtId="2" fontId="27" fillId="3" borderId="10" xfId="4" applyNumberFormat="1" applyFont="1" applyFill="1" applyBorder="1" applyAlignment="1" applyProtection="1">
      <protection locked="0"/>
    </xf>
    <xf numFmtId="43" fontId="28" fillId="0" borderId="2" xfId="4" applyFont="1" applyFill="1" applyBorder="1" applyAlignment="1" applyProtection="1">
      <alignment horizontal="right"/>
    </xf>
    <xf numFmtId="43" fontId="28" fillId="0" borderId="3" xfId="4" applyFont="1" applyFill="1" applyBorder="1" applyAlignment="1" applyProtection="1">
      <alignment horizontal="right"/>
    </xf>
    <xf numFmtId="43" fontId="28" fillId="0" borderId="0" xfId="4" applyFont="1" applyFill="1" applyBorder="1" applyAlignment="1" applyProtection="1">
      <alignment horizontal="right"/>
    </xf>
    <xf numFmtId="43" fontId="28" fillId="0" borderId="10" xfId="4" applyFont="1" applyFill="1" applyBorder="1" applyAlignment="1" applyProtection="1">
      <alignment horizontal="right"/>
    </xf>
    <xf numFmtId="49" fontId="31" fillId="0" borderId="9" xfId="0" applyNumberFormat="1" applyFont="1" applyBorder="1" applyAlignment="1">
      <alignment horizontal="center"/>
    </xf>
    <xf numFmtId="49" fontId="13" fillId="0" borderId="9" xfId="0" applyNumberFormat="1" applyFont="1" applyBorder="1" applyAlignment="1">
      <alignment horizontal="center"/>
    </xf>
    <xf numFmtId="49" fontId="13" fillId="0" borderId="4" xfId="0" applyNumberFormat="1" applyFont="1" applyBorder="1" applyAlignment="1">
      <alignment horizontal="center"/>
    </xf>
    <xf numFmtId="0" fontId="35" fillId="0" borderId="0" xfId="0" applyFont="1" applyBorder="1" applyAlignment="1">
      <alignment horizontal="center"/>
    </xf>
    <xf numFmtId="0" fontId="39" fillId="0" borderId="10" xfId="0" applyFont="1" applyBorder="1" applyAlignment="1">
      <alignment horizontal="center"/>
    </xf>
    <xf numFmtId="44" fontId="18" fillId="0" borderId="5" xfId="0" applyNumberFormat="1" applyFont="1" applyFill="1" applyBorder="1" applyAlignment="1" applyProtection="1"/>
    <xf numFmtId="43" fontId="72" fillId="0" borderId="5" xfId="4" applyFont="1" applyFill="1" applyBorder="1" applyAlignment="1" applyProtection="1">
      <alignment horizontal="center"/>
    </xf>
    <xf numFmtId="1" fontId="14" fillId="0" borderId="0" xfId="0" applyNumberFormat="1" applyFont="1" applyBorder="1" applyAlignment="1">
      <alignment horizontal="center" vertical="top"/>
    </xf>
    <xf numFmtId="43" fontId="72" fillId="0" borderId="5" xfId="4" applyFont="1" applyBorder="1" applyAlignment="1"/>
    <xf numFmtId="1" fontId="14" fillId="0" borderId="9" xfId="0" applyNumberFormat="1" applyFont="1" applyBorder="1" applyAlignment="1">
      <alignment horizontal="center" vertical="top"/>
    </xf>
    <xf numFmtId="1" fontId="14" fillId="0" borderId="10" xfId="0" applyNumberFormat="1" applyFont="1" applyBorder="1" applyAlignment="1">
      <alignment horizontal="center" vertical="top"/>
    </xf>
    <xf numFmtId="1" fontId="41" fillId="0" borderId="6" xfId="0" applyNumberFormat="1" applyFont="1" applyBorder="1" applyAlignment="1">
      <alignment horizontal="center" vertical="center"/>
    </xf>
    <xf numFmtId="1" fontId="41" fillId="0" borderId="7" xfId="0" applyNumberFormat="1" applyFont="1" applyBorder="1" applyAlignment="1">
      <alignment horizontal="center" vertical="center"/>
    </xf>
    <xf numFmtId="49" fontId="14" fillId="0" borderId="9" xfId="0" applyNumberFormat="1" applyFont="1" applyBorder="1" applyAlignment="1">
      <alignment horizontal="center" vertical="top"/>
    </xf>
    <xf numFmtId="49" fontId="14" fillId="0" borderId="10" xfId="0" applyNumberFormat="1" applyFont="1" applyBorder="1" applyAlignment="1">
      <alignment horizontal="center" vertical="top"/>
    </xf>
    <xf numFmtId="0" fontId="23" fillId="0" borderId="7" xfId="0" applyFont="1" applyBorder="1" applyAlignment="1">
      <alignment horizontal="center" wrapText="1"/>
    </xf>
    <xf numFmtId="0" fontId="33" fillId="0" borderId="7" xfId="0" applyFont="1" applyBorder="1" applyAlignment="1">
      <alignment horizontal="center" vertical="center" wrapText="1"/>
    </xf>
    <xf numFmtId="0" fontId="8" fillId="0" borderId="7" xfId="0" applyFont="1" applyBorder="1" applyAlignment="1">
      <alignment horizontal="center"/>
    </xf>
    <xf numFmtId="0" fontId="8" fillId="0" borderId="4"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43" fontId="28" fillId="0" borderId="5" xfId="4" applyFont="1" applyFill="1" applyBorder="1" applyAlignment="1" applyProtection="1">
      <alignment horizontal="left"/>
    </xf>
    <xf numFmtId="49" fontId="34" fillId="0" borderId="6" xfId="0" applyNumberFormat="1" applyFont="1" applyBorder="1" applyAlignment="1">
      <alignment horizontal="center" vertical="center"/>
    </xf>
    <xf numFmtId="49" fontId="34" fillId="0" borderId="8" xfId="0" applyNumberFormat="1" applyFont="1" applyBorder="1" applyAlignment="1">
      <alignment horizontal="center" vertical="center"/>
    </xf>
    <xf numFmtId="44" fontId="28" fillId="0" borderId="5" xfId="2" applyFont="1" applyFill="1" applyBorder="1" applyAlignment="1" applyProtection="1"/>
    <xf numFmtId="44" fontId="28" fillId="0" borderId="2" xfId="2" applyFont="1" applyFill="1" applyBorder="1" applyAlignment="1" applyProtection="1">
      <alignment horizontal="right"/>
    </xf>
    <xf numFmtId="44" fontId="28" fillId="0" borderId="3" xfId="2" applyFont="1" applyFill="1" applyBorder="1" applyAlignment="1" applyProtection="1">
      <alignment horizontal="right"/>
    </xf>
    <xf numFmtId="44" fontId="28" fillId="0" borderId="0" xfId="2" applyFont="1" applyFill="1" applyBorder="1" applyAlignment="1" applyProtection="1">
      <alignment horizontal="right"/>
    </xf>
    <xf numFmtId="44" fontId="28" fillId="0" borderId="10" xfId="2" applyFont="1" applyFill="1" applyBorder="1" applyAlignment="1" applyProtection="1">
      <alignment horizontal="right"/>
    </xf>
    <xf numFmtId="44" fontId="28" fillId="0" borderId="24" xfId="2" applyFont="1" applyFill="1" applyBorder="1" applyAlignment="1" applyProtection="1">
      <alignment horizontal="right"/>
    </xf>
    <xf numFmtId="44" fontId="28" fillId="0" borderId="31" xfId="2" applyFont="1" applyFill="1" applyBorder="1" applyAlignment="1" applyProtection="1">
      <alignment horizontal="right"/>
    </xf>
    <xf numFmtId="0" fontId="33" fillId="0" borderId="3" xfId="0" applyFont="1" applyBorder="1" applyAlignment="1">
      <alignment horizontal="center"/>
    </xf>
    <xf numFmtId="0" fontId="33" fillId="0" borderId="10" xfId="0" applyFont="1" applyBorder="1" applyAlignment="1">
      <alignment horizontal="center"/>
    </xf>
    <xf numFmtId="0" fontId="23" fillId="0" borderId="10" xfId="0" applyFont="1" applyBorder="1" applyAlignment="1">
      <alignment horizontal="center" vertical="center" wrapText="1"/>
    </xf>
    <xf numFmtId="0" fontId="23" fillId="0" borderId="10" xfId="0" applyFont="1" applyBorder="1" applyAlignment="1">
      <alignment horizontal="center" vertical="center"/>
    </xf>
    <xf numFmtId="0" fontId="11" fillId="0" borderId="0" xfId="0" applyFont="1" applyBorder="1" applyAlignment="1">
      <alignment wrapText="1"/>
    </xf>
    <xf numFmtId="0" fontId="11" fillId="0" borderId="10" xfId="0" applyFont="1" applyBorder="1" applyAlignment="1">
      <alignment wrapText="1"/>
    </xf>
    <xf numFmtId="0" fontId="23" fillId="0" borderId="0" xfId="0" applyFont="1" applyBorder="1" applyAlignment="1">
      <alignment horizontal="left" wrapText="1"/>
    </xf>
    <xf numFmtId="0" fontId="23" fillId="0" borderId="10" xfId="0" applyFont="1" applyBorder="1" applyAlignment="1">
      <alignment horizontal="left" wrapText="1"/>
    </xf>
    <xf numFmtId="0" fontId="2" fillId="0" borderId="9" xfId="0" applyFont="1" applyBorder="1" applyAlignment="1">
      <alignment horizontal="center"/>
    </xf>
    <xf numFmtId="0" fontId="2" fillId="0" borderId="10" xfId="0" applyFont="1" applyBorder="1" applyAlignment="1">
      <alignment horizontal="center"/>
    </xf>
    <xf numFmtId="0" fontId="25" fillId="0" borderId="9" xfId="0" applyFont="1" applyBorder="1" applyAlignment="1">
      <alignment horizontal="center"/>
    </xf>
    <xf numFmtId="0" fontId="25" fillId="0" borderId="10" xfId="0" applyFont="1" applyBorder="1" applyAlignment="1">
      <alignment horizontal="center"/>
    </xf>
    <xf numFmtId="44" fontId="28" fillId="0" borderId="5" xfId="2" applyFont="1" applyFill="1" applyBorder="1" applyAlignment="1" applyProtection="1">
      <alignment horizontal="right"/>
    </xf>
    <xf numFmtId="44" fontId="28" fillId="0" borderId="5" xfId="2" applyFont="1" applyFill="1" applyBorder="1" applyAlignment="1" applyProtection="1">
      <alignment horizontal="left"/>
    </xf>
    <xf numFmtId="0" fontId="11" fillId="0" borderId="5" xfId="0" applyFont="1" applyBorder="1" applyAlignment="1">
      <alignment vertical="center" wrapText="1"/>
    </xf>
    <xf numFmtId="0" fontId="11" fillId="0" borderId="11" xfId="0" applyFont="1" applyBorder="1" applyAlignment="1">
      <alignment vertical="center" wrapText="1"/>
    </xf>
    <xf numFmtId="2" fontId="28" fillId="0" borderId="9" xfId="0" applyNumberFormat="1" applyFont="1" applyBorder="1" applyAlignment="1">
      <alignment horizontal="center"/>
    </xf>
    <xf numFmtId="2" fontId="28" fillId="0" borderId="10" xfId="0" applyNumberFormat="1" applyFont="1" applyBorder="1" applyAlignment="1">
      <alignment horizontal="center"/>
    </xf>
    <xf numFmtId="0" fontId="28" fillId="0" borderId="0" xfId="0" applyFont="1" applyBorder="1" applyAlignment="1"/>
    <xf numFmtId="0" fontId="28" fillId="0" borderId="2" xfId="0" applyFont="1" applyBorder="1" applyAlignment="1"/>
    <xf numFmtId="0" fontId="28" fillId="3" borderId="35" xfId="0" applyFont="1" applyFill="1" applyBorder="1" applyAlignment="1" applyProtection="1">
      <protection locked="0"/>
    </xf>
    <xf numFmtId="0" fontId="28" fillId="3" borderId="24" xfId="0" applyFont="1" applyFill="1" applyBorder="1" applyAlignment="1" applyProtection="1">
      <protection locked="0"/>
    </xf>
    <xf numFmtId="39" fontId="28" fillId="0" borderId="15" xfId="4" applyNumberFormat="1" applyFont="1" applyBorder="1" applyAlignment="1">
      <alignment horizontal="right"/>
    </xf>
    <xf numFmtId="2" fontId="28" fillId="0" borderId="78" xfId="0" applyNumberFormat="1" applyFont="1" applyBorder="1" applyAlignment="1">
      <alignment horizontal="center"/>
    </xf>
    <xf numFmtId="2" fontId="28" fillId="0" borderId="79" xfId="0" applyNumberFormat="1" applyFont="1" applyBorder="1" applyAlignment="1">
      <alignment horizontal="center"/>
    </xf>
    <xf numFmtId="2" fontId="28" fillId="0" borderId="45" xfId="0" applyNumberFormat="1" applyFont="1" applyBorder="1" applyAlignment="1">
      <alignment horizontal="center"/>
    </xf>
    <xf numFmtId="2" fontId="28" fillId="0" borderId="29" xfId="0" applyNumberFormat="1" applyFont="1" applyBorder="1" applyAlignment="1">
      <alignment horizontal="center"/>
    </xf>
    <xf numFmtId="2" fontId="28" fillId="0" borderId="46" xfId="0" applyNumberFormat="1" applyFont="1" applyBorder="1" applyAlignment="1">
      <alignment horizontal="center"/>
    </xf>
    <xf numFmtId="2" fontId="28" fillId="0" borderId="30" xfId="0" applyNumberFormat="1" applyFont="1" applyBorder="1" applyAlignment="1">
      <alignment horizontal="center"/>
    </xf>
    <xf numFmtId="2" fontId="28" fillId="0" borderId="20" xfId="0" applyNumberFormat="1" applyFont="1" applyBorder="1" applyAlignment="1">
      <alignment horizontal="center"/>
    </xf>
    <xf numFmtId="2" fontId="28" fillId="0" borderId="32" xfId="0" applyNumberFormat="1" applyFont="1" applyBorder="1" applyAlignment="1">
      <alignment horizontal="center"/>
    </xf>
    <xf numFmtId="2" fontId="28" fillId="0" borderId="77" xfId="0" applyNumberFormat="1" applyFont="1" applyBorder="1" applyAlignment="1">
      <alignment horizontal="center"/>
    </xf>
    <xf numFmtId="2" fontId="28" fillId="0" borderId="41" xfId="0" applyNumberFormat="1" applyFont="1" applyBorder="1" applyAlignment="1">
      <alignment horizontal="center"/>
    </xf>
    <xf numFmtId="0" fontId="28" fillId="3" borderId="63" xfId="0" applyFont="1" applyFill="1" applyBorder="1" applyAlignment="1" applyProtection="1">
      <protection locked="0"/>
    </xf>
    <xf numFmtId="0" fontId="28" fillId="3" borderId="55" xfId="0" applyFont="1" applyFill="1" applyBorder="1" applyAlignment="1" applyProtection="1">
      <protection locked="0"/>
    </xf>
    <xf numFmtId="2" fontId="28" fillId="0" borderId="0" xfId="0" applyNumberFormat="1" applyFont="1" applyBorder="1" applyAlignment="1">
      <alignment horizontal="center"/>
    </xf>
    <xf numFmtId="49" fontId="19" fillId="0" borderId="1" xfId="0" applyNumberFormat="1" applyFont="1" applyBorder="1" applyAlignment="1">
      <alignment horizontal="center"/>
    </xf>
    <xf numFmtId="49" fontId="8" fillId="0" borderId="35" xfId="0" applyNumberFormat="1" applyFont="1" applyBorder="1" applyAlignment="1">
      <alignment horizontal="center"/>
    </xf>
    <xf numFmtId="49" fontId="8" fillId="0" borderId="24" xfId="0" applyNumberFormat="1" applyFont="1" applyBorder="1" applyAlignment="1">
      <alignment horizontal="center"/>
    </xf>
    <xf numFmtId="49" fontId="45" fillId="0" borderId="6" xfId="0" applyNumberFormat="1" applyFont="1" applyBorder="1" applyAlignment="1">
      <alignment horizontal="center"/>
    </xf>
    <xf numFmtId="49" fontId="45" fillId="0" borderId="7" xfId="0" applyNumberFormat="1" applyFont="1" applyBorder="1" applyAlignment="1">
      <alignment horizontal="center"/>
    </xf>
    <xf numFmtId="49" fontId="11" fillId="0" borderId="15" xfId="0" applyNumberFormat="1" applyFont="1" applyBorder="1" applyAlignment="1">
      <alignment horizontal="left"/>
    </xf>
    <xf numFmtId="2" fontId="28" fillId="0" borderId="35" xfId="0" applyNumberFormat="1" applyFont="1" applyBorder="1" applyAlignment="1">
      <alignment horizontal="center"/>
    </xf>
    <xf numFmtId="2" fontId="28" fillId="0" borderId="31" xfId="0" applyNumberFormat="1" applyFont="1" applyBorder="1" applyAlignment="1">
      <alignment horizontal="center"/>
    </xf>
    <xf numFmtId="39" fontId="28" fillId="0" borderId="15" xfId="4" applyNumberFormat="1" applyFont="1" applyBorder="1" applyAlignment="1"/>
    <xf numFmtId="39" fontId="28" fillId="0" borderId="12" xfId="4" applyNumberFormat="1" applyFont="1" applyBorder="1" applyAlignment="1"/>
    <xf numFmtId="39" fontId="28" fillId="0" borderId="5" xfId="4" applyNumberFormat="1" applyFont="1" applyBorder="1" applyAlignment="1"/>
    <xf numFmtId="2" fontId="28" fillId="0" borderId="58" xfId="0" applyNumberFormat="1" applyFont="1" applyBorder="1" applyAlignment="1">
      <alignment horizontal="center"/>
    </xf>
    <xf numFmtId="2" fontId="28" fillId="0" borderId="24" xfId="0" applyNumberFormat="1" applyFont="1" applyBorder="1" applyAlignment="1">
      <alignment horizontal="center"/>
    </xf>
    <xf numFmtId="2" fontId="28" fillId="0" borderId="76" xfId="0" applyNumberFormat="1" applyFont="1" applyBorder="1" applyAlignment="1">
      <alignment horizontal="center"/>
    </xf>
    <xf numFmtId="43" fontId="81" fillId="0" borderId="0" xfId="4" applyFont="1" applyAlignment="1">
      <alignment horizontal="center"/>
    </xf>
    <xf numFmtId="39" fontId="28" fillId="0" borderId="2" xfId="0" applyNumberFormat="1" applyFont="1" applyBorder="1" applyAlignment="1">
      <alignment horizontal="right"/>
    </xf>
    <xf numFmtId="0" fontId="28" fillId="0" borderId="76" xfId="0" applyFont="1" applyBorder="1" applyAlignment="1">
      <alignment horizontal="right"/>
    </xf>
    <xf numFmtId="0" fontId="28" fillId="0" borderId="32" xfId="0" applyFont="1" applyBorder="1" applyAlignment="1">
      <alignment horizontal="right"/>
    </xf>
    <xf numFmtId="0" fontId="28" fillId="3" borderId="42" xfId="0" applyFont="1" applyFill="1" applyBorder="1" applyAlignment="1" applyProtection="1">
      <protection locked="0"/>
    </xf>
    <xf numFmtId="0" fontId="28" fillId="3" borderId="43" xfId="0" applyFont="1" applyFill="1" applyBorder="1" applyAlignment="1" applyProtection="1">
      <protection locked="0"/>
    </xf>
    <xf numFmtId="0" fontId="28" fillId="5" borderId="2" xfId="0" applyFont="1" applyFill="1" applyBorder="1" applyAlignment="1">
      <alignment horizontal="center"/>
    </xf>
    <xf numFmtId="0" fontId="28" fillId="5" borderId="3" xfId="0" applyFont="1" applyFill="1" applyBorder="1" applyAlignment="1">
      <alignment horizontal="center"/>
    </xf>
    <xf numFmtId="0" fontId="28" fillId="5" borderId="76" xfId="0" applyFont="1" applyFill="1" applyBorder="1" applyAlignment="1">
      <alignment horizontal="center"/>
    </xf>
    <xf numFmtId="0" fontId="28" fillId="5" borderId="32" xfId="0" applyFont="1" applyFill="1" applyBorder="1" applyAlignment="1">
      <alignment horizontal="center"/>
    </xf>
    <xf numFmtId="39" fontId="28" fillId="0" borderId="2" xfId="0" applyNumberFormat="1" applyFont="1" applyFill="1" applyBorder="1" applyAlignment="1">
      <alignment horizontal="right"/>
    </xf>
    <xf numFmtId="0" fontId="28" fillId="0" borderId="2" xfId="0" applyFont="1" applyFill="1" applyBorder="1" applyAlignment="1">
      <alignment horizontal="right"/>
    </xf>
    <xf numFmtId="0" fontId="28" fillId="0" borderId="3" xfId="0" applyFont="1" applyFill="1" applyBorder="1" applyAlignment="1">
      <alignment horizontal="right"/>
    </xf>
    <xf numFmtId="0" fontId="28" fillId="0" borderId="76" xfId="0" applyFont="1" applyFill="1" applyBorder="1" applyAlignment="1">
      <alignment horizontal="right"/>
    </xf>
    <xf numFmtId="0" fontId="28" fillId="0" borderId="32" xfId="0" applyFont="1" applyFill="1" applyBorder="1" applyAlignment="1">
      <alignment horizontal="right"/>
    </xf>
    <xf numFmtId="39" fontId="28" fillId="5" borderId="2" xfId="0" applyNumberFormat="1" applyFont="1" applyFill="1" applyBorder="1" applyAlignment="1">
      <alignment horizontal="right"/>
    </xf>
    <xf numFmtId="0" fontId="28" fillId="5" borderId="2" xfId="0" applyFont="1" applyFill="1" applyBorder="1" applyAlignment="1">
      <alignment horizontal="right"/>
    </xf>
    <xf numFmtId="0" fontId="28" fillId="5" borderId="3" xfId="0" applyFont="1" applyFill="1" applyBorder="1" applyAlignment="1">
      <alignment horizontal="right"/>
    </xf>
    <xf numFmtId="0" fontId="28" fillId="5" borderId="76" xfId="0" applyFont="1" applyFill="1" applyBorder="1" applyAlignment="1">
      <alignment horizontal="right"/>
    </xf>
    <xf numFmtId="0" fontId="28" fillId="5" borderId="32" xfId="0" applyFont="1" applyFill="1" applyBorder="1" applyAlignment="1">
      <alignment horizontal="right"/>
    </xf>
    <xf numFmtId="49" fontId="54" fillId="3" borderId="3" xfId="0" applyNumberFormat="1" applyFont="1" applyFill="1" applyBorder="1" applyAlignment="1" applyProtection="1">
      <alignment horizontal="center"/>
      <protection locked="0"/>
    </xf>
    <xf numFmtId="49" fontId="54" fillId="3" borderId="31" xfId="0" applyNumberFormat="1" applyFont="1" applyFill="1" applyBorder="1" applyAlignment="1" applyProtection="1">
      <alignment horizontal="center"/>
      <protection locked="0"/>
    </xf>
    <xf numFmtId="43" fontId="40" fillId="3" borderId="3" xfId="4" applyFont="1" applyFill="1" applyBorder="1" applyAlignment="1" applyProtection="1">
      <protection locked="0"/>
    </xf>
    <xf numFmtId="43" fontId="40" fillId="3" borderId="31" xfId="4" applyFont="1" applyFill="1" applyBorder="1" applyAlignment="1" applyProtection="1">
      <protection locked="0"/>
    </xf>
    <xf numFmtId="49" fontId="40" fillId="3" borderId="3" xfId="0" applyNumberFormat="1" applyFont="1" applyFill="1" applyBorder="1" applyAlignment="1" applyProtection="1">
      <protection locked="0"/>
    </xf>
    <xf numFmtId="49" fontId="40" fillId="3" borderId="31" xfId="0" applyNumberFormat="1" applyFont="1" applyFill="1" applyBorder="1" applyAlignment="1" applyProtection="1">
      <protection locked="0"/>
    </xf>
    <xf numFmtId="49" fontId="55" fillId="0" borderId="14" xfId="0" applyNumberFormat="1" applyFont="1" applyBorder="1" applyAlignment="1">
      <alignment horizontal="center"/>
    </xf>
    <xf numFmtId="49" fontId="55" fillId="0" borderId="15" xfId="0" applyNumberFormat="1" applyFont="1" applyBorder="1" applyAlignment="1">
      <alignment horizontal="center"/>
    </xf>
    <xf numFmtId="49" fontId="55" fillId="0" borderId="12" xfId="0" applyNumberFormat="1" applyFont="1" applyBorder="1" applyAlignment="1">
      <alignment horizontal="center"/>
    </xf>
    <xf numFmtId="49" fontId="10" fillId="0" borderId="7" xfId="0" applyNumberFormat="1" applyFont="1" applyBorder="1" applyAlignment="1">
      <alignment horizontal="center" vertical="center"/>
    </xf>
    <xf numFmtId="1" fontId="38" fillId="0" borderId="7" xfId="0" applyNumberFormat="1" applyFont="1" applyBorder="1" applyAlignment="1">
      <alignment horizontal="center"/>
    </xf>
    <xf numFmtId="0" fontId="0" fillId="0" borderId="15" xfId="0" applyBorder="1"/>
    <xf numFmtId="43" fontId="54" fillId="3" borderId="3" xfId="4" applyFont="1" applyFill="1" applyBorder="1" applyAlignment="1" applyProtection="1">
      <alignment horizontal="center"/>
      <protection locked="0"/>
    </xf>
    <xf numFmtId="43" fontId="54" fillId="3" borderId="31" xfId="4" applyFont="1" applyFill="1" applyBorder="1" applyAlignment="1" applyProtection="1">
      <alignment horizontal="center"/>
      <protection locked="0"/>
    </xf>
    <xf numFmtId="0" fontId="108" fillId="0" borderId="0" xfId="7" applyFont="1" applyFill="1" applyBorder="1" applyAlignment="1">
      <alignment horizontal="left" vertical="top"/>
    </xf>
    <xf numFmtId="0" fontId="108" fillId="0" borderId="82" xfId="7" applyFont="1" applyFill="1" applyBorder="1" applyAlignment="1">
      <alignment horizontal="left" vertical="top"/>
    </xf>
    <xf numFmtId="0" fontId="107" fillId="0" borderId="83" xfId="7" applyFont="1" applyFill="1" applyBorder="1" applyAlignment="1">
      <alignment horizontal="left"/>
    </xf>
    <xf numFmtId="1" fontId="107" fillId="0" borderId="84" xfId="7" applyNumberFormat="1" applyFont="1" applyFill="1" applyBorder="1" applyAlignment="1">
      <alignment horizontal="left" vertical="center" wrapText="1"/>
    </xf>
    <xf numFmtId="1" fontId="107" fillId="0" borderId="85" xfId="7" applyNumberFormat="1" applyFont="1" applyFill="1" applyBorder="1" applyAlignment="1">
      <alignment horizontal="left" vertical="center" wrapText="1"/>
    </xf>
    <xf numFmtId="0" fontId="107" fillId="0" borderId="86" xfId="7" applyFont="1" applyFill="1" applyBorder="1" applyAlignment="1">
      <alignment horizontal="center" vertical="center" wrapText="1"/>
    </xf>
    <xf numFmtId="0" fontId="107" fillId="0" borderId="84" xfId="7" applyFont="1" applyFill="1" applyBorder="1" applyAlignment="1">
      <alignment horizontal="center" vertical="center" wrapText="1"/>
    </xf>
    <xf numFmtId="0" fontId="107" fillId="0" borderId="2" xfId="7" applyFont="1" applyFill="1" applyBorder="1" applyAlignment="1">
      <alignment horizontal="left" vertical="center" wrapText="1"/>
    </xf>
    <xf numFmtId="0" fontId="107" fillId="0" borderId="3" xfId="7" applyFont="1" applyFill="1" applyBorder="1" applyAlignment="1">
      <alignment horizontal="left" vertical="center" wrapText="1"/>
    </xf>
    <xf numFmtId="0" fontId="107" fillId="0" borderId="6" xfId="7" applyFont="1" applyFill="1" applyBorder="1" applyAlignment="1">
      <alignment horizontal="center" vertical="center" wrapText="1"/>
    </xf>
    <xf numFmtId="8" fontId="107" fillId="0" borderId="9" xfId="7" applyNumberFormat="1" applyFont="1" applyFill="1" applyBorder="1" applyAlignment="1">
      <alignment horizontal="right" vertical="center" wrapText="1"/>
    </xf>
    <xf numFmtId="8" fontId="107" fillId="0" borderId="0" xfId="7" applyNumberFormat="1" applyFont="1" applyFill="1" applyBorder="1" applyAlignment="1">
      <alignment horizontal="right" vertical="center" wrapText="1"/>
    </xf>
    <xf numFmtId="1" fontId="108" fillId="0" borderId="82" xfId="7" applyNumberFormat="1" applyFont="1" applyFill="1" applyBorder="1" applyAlignment="1">
      <alignment horizontal="left" vertical="top"/>
    </xf>
    <xf numFmtId="0" fontId="110" fillId="0" borderId="0" xfId="7" applyFont="1" applyFill="1" applyBorder="1" applyAlignment="1">
      <alignment horizontal="center" vertical="center" wrapText="1"/>
    </xf>
    <xf numFmtId="0" fontId="110" fillId="0" borderId="82" xfId="7" applyFont="1" applyFill="1" applyBorder="1" applyAlignment="1">
      <alignment horizontal="center" vertical="center" wrapText="1"/>
    </xf>
    <xf numFmtId="8" fontId="108" fillId="0" borderId="5" xfId="7" applyNumberFormat="1" applyFont="1" applyFill="1" applyBorder="1" applyAlignment="1">
      <alignment horizontal="center"/>
    </xf>
    <xf numFmtId="1" fontId="108" fillId="0" borderId="5" xfId="7" applyNumberFormat="1" applyFont="1" applyFill="1" applyBorder="1" applyAlignment="1">
      <alignment horizontal="center"/>
    </xf>
    <xf numFmtId="0" fontId="107" fillId="0" borderId="0" xfId="7" applyFont="1" applyFill="1" applyBorder="1" applyAlignment="1">
      <alignment vertical="top" wrapText="1"/>
    </xf>
    <xf numFmtId="0" fontId="109" fillId="0" borderId="0" xfId="7" applyFont="1" applyFill="1" applyBorder="1" applyAlignment="1">
      <alignment horizontal="center" vertical="top"/>
    </xf>
    <xf numFmtId="170" fontId="108" fillId="0" borderId="5" xfId="7" applyNumberFormat="1" applyFont="1" applyFill="1" applyBorder="1" applyAlignment="1">
      <alignment horizontal="center"/>
    </xf>
    <xf numFmtId="0" fontId="107" fillId="0" borderId="91" xfId="7" applyFont="1" applyFill="1" applyBorder="1" applyAlignment="1">
      <alignment horizontal="left" vertical="top" wrapText="1"/>
    </xf>
    <xf numFmtId="0" fontId="107" fillId="0" borderId="93" xfId="7" applyFont="1" applyFill="1" applyBorder="1" applyAlignment="1">
      <alignment horizontal="left" vertical="top" wrapText="1"/>
    </xf>
    <xf numFmtId="0" fontId="107" fillId="0" borderId="95" xfId="7" applyFont="1" applyFill="1" applyBorder="1" applyAlignment="1">
      <alignment horizontal="left" vertical="top" wrapText="1"/>
    </xf>
    <xf numFmtId="0" fontId="108" fillId="0" borderId="94" xfId="7" applyFont="1" applyFill="1" applyBorder="1" applyAlignment="1">
      <alignment horizontal="left" vertical="top" wrapText="1"/>
    </xf>
    <xf numFmtId="0" fontId="108" fillId="0" borderId="15" xfId="7" applyFont="1" applyFill="1" applyBorder="1" applyAlignment="1">
      <alignment horizontal="left" vertical="top" wrapText="1"/>
    </xf>
    <xf numFmtId="0" fontId="108" fillId="0" borderId="15" xfId="7" applyFont="1" applyFill="1" applyBorder="1" applyAlignment="1">
      <alignment horizontal="left" vertical="top" wrapText="1" indent="3"/>
    </xf>
    <xf numFmtId="0" fontId="108" fillId="0" borderId="96" xfId="7" applyFont="1" applyFill="1" applyBorder="1" applyAlignment="1">
      <alignment horizontal="left" vertical="top" wrapText="1"/>
    </xf>
    <xf numFmtId="0" fontId="108" fillId="0" borderId="97" xfId="7" applyFont="1" applyFill="1" applyBorder="1" applyAlignment="1">
      <alignment horizontal="left" vertical="top" wrapText="1"/>
    </xf>
    <xf numFmtId="0" fontId="108" fillId="0" borderId="97" xfId="7" applyFont="1" applyFill="1" applyBorder="1" applyAlignment="1">
      <alignment horizontal="left" vertical="top" wrapText="1" indent="3"/>
    </xf>
    <xf numFmtId="0" fontId="85" fillId="0" borderId="0" xfId="7" applyFont="1" applyFill="1" applyBorder="1" applyAlignment="1">
      <alignment horizontal="center" vertical="center" wrapText="1"/>
    </xf>
    <xf numFmtId="0" fontId="85" fillId="0" borderId="10" xfId="7" applyFont="1" applyFill="1" applyBorder="1" applyAlignment="1">
      <alignment horizontal="center" vertical="center" wrapText="1"/>
    </xf>
    <xf numFmtId="0" fontId="85" fillId="0" borderId="82" xfId="7" applyFont="1" applyFill="1" applyBorder="1" applyAlignment="1">
      <alignment horizontal="center" vertical="center" wrapText="1"/>
    </xf>
    <xf numFmtId="0" fontId="85" fillId="0" borderId="87" xfId="7" applyFont="1" applyFill="1" applyBorder="1" applyAlignment="1">
      <alignment horizontal="center" vertical="center" wrapText="1"/>
    </xf>
    <xf numFmtId="0" fontId="85" fillId="0" borderId="7" xfId="7" applyFont="1" applyFill="1" applyBorder="1" applyAlignment="1">
      <alignment horizontal="center" vertical="center" wrapText="1"/>
    </xf>
    <xf numFmtId="0" fontId="85" fillId="0" borderId="88" xfId="7" applyFont="1" applyFill="1" applyBorder="1" applyAlignment="1">
      <alignment horizontal="center" vertical="center" wrapText="1"/>
    </xf>
    <xf numFmtId="170" fontId="85" fillId="0" borderId="9" xfId="7" applyNumberFormat="1" applyFont="1" applyFill="1" applyBorder="1" applyAlignment="1">
      <alignment horizontal="center" vertical="center" wrapText="1"/>
    </xf>
    <xf numFmtId="170" fontId="85" fillId="0" borderId="10" xfId="7" applyNumberFormat="1" applyFont="1" applyFill="1" applyBorder="1" applyAlignment="1">
      <alignment horizontal="center" vertical="center" wrapText="1"/>
    </xf>
    <xf numFmtId="170" fontId="85" fillId="0" borderId="89" xfId="7" applyNumberFormat="1" applyFont="1" applyFill="1" applyBorder="1" applyAlignment="1">
      <alignment horizontal="center" vertical="center" wrapText="1"/>
    </xf>
    <xf numFmtId="170" fontId="85" fillId="0" borderId="87" xfId="7" applyNumberFormat="1" applyFont="1" applyFill="1" applyBorder="1" applyAlignment="1">
      <alignment horizontal="center" vertical="center" wrapText="1"/>
    </xf>
    <xf numFmtId="1" fontId="85" fillId="0" borderId="8" xfId="7" applyNumberFormat="1" applyFont="1" applyFill="1" applyBorder="1" applyAlignment="1">
      <alignment horizontal="center" vertical="center" wrapText="1"/>
    </xf>
    <xf numFmtId="1" fontId="85" fillId="0" borderId="90" xfId="7" applyNumberFormat="1" applyFont="1" applyFill="1" applyBorder="1" applyAlignment="1">
      <alignment horizontal="center" vertical="center" wrapText="1"/>
    </xf>
    <xf numFmtId="8" fontId="108" fillId="0" borderId="9" xfId="7" applyNumberFormat="1" applyFont="1" applyFill="1" applyBorder="1" applyAlignment="1">
      <alignment horizontal="right" vertical="top" wrapText="1"/>
    </xf>
    <xf numFmtId="8" fontId="108" fillId="0" borderId="0" xfId="7" applyNumberFormat="1" applyFont="1" applyFill="1" applyBorder="1" applyAlignment="1">
      <alignment horizontal="right" vertical="top" wrapText="1"/>
    </xf>
    <xf numFmtId="8" fontId="108" fillId="0" borderId="89" xfId="7" applyNumberFormat="1" applyFont="1" applyFill="1" applyBorder="1" applyAlignment="1">
      <alignment horizontal="right" vertical="top" wrapText="1"/>
    </xf>
    <xf numFmtId="8" fontId="108" fillId="0" borderId="82" xfId="7" applyNumberFormat="1" applyFont="1" applyFill="1" applyBorder="1" applyAlignment="1">
      <alignment horizontal="right" vertical="top" wrapText="1"/>
    </xf>
    <xf numFmtId="49" fontId="25" fillId="4" borderId="125" xfId="0" applyNumberFormat="1" applyFont="1" applyFill="1" applyBorder="1" applyAlignment="1" applyProtection="1">
      <alignment horizontal="left"/>
      <protection locked="0"/>
    </xf>
    <xf numFmtId="49" fontId="25" fillId="4" borderId="84" xfId="0" applyNumberFormat="1" applyFont="1" applyFill="1" applyBorder="1" applyAlignment="1" applyProtection="1">
      <alignment horizontal="left"/>
      <protection locked="0"/>
    </xf>
    <xf numFmtId="0" fontId="9" fillId="0" borderId="84" xfId="0" applyFont="1" applyBorder="1" applyAlignment="1" applyProtection="1">
      <alignment horizontal="left" wrapText="1"/>
    </xf>
    <xf numFmtId="0" fontId="108" fillId="0" borderId="98" xfId="7" applyFont="1" applyFill="1" applyBorder="1" applyAlignment="1">
      <alignment horizontal="left" vertical="top" wrapText="1"/>
    </xf>
    <xf numFmtId="0" fontId="108" fillId="0" borderId="99" xfId="7" applyFont="1" applyFill="1" applyBorder="1" applyAlignment="1">
      <alignment horizontal="left" vertical="top" wrapText="1"/>
    </xf>
    <xf numFmtId="0" fontId="108" fillId="0" borderId="100" xfId="7" applyFont="1" applyFill="1" applyBorder="1" applyAlignment="1">
      <alignment horizontal="left" vertical="top" wrapText="1"/>
    </xf>
    <xf numFmtId="0" fontId="108" fillId="0" borderId="101" xfId="7" applyFont="1" applyFill="1" applyBorder="1" applyAlignment="1">
      <alignment horizontal="left" vertical="top" wrapText="1"/>
    </xf>
    <xf numFmtId="0" fontId="108" fillId="0" borderId="101" xfId="7" applyFont="1" applyFill="1" applyBorder="1" applyAlignment="1">
      <alignment horizontal="left" vertical="top" wrapText="1" indent="3"/>
    </xf>
    <xf numFmtId="0" fontId="108" fillId="0" borderId="102" xfId="7" applyFont="1" applyFill="1" applyBorder="1" applyAlignment="1">
      <alignment horizontal="left" vertical="top" wrapText="1"/>
    </xf>
    <xf numFmtId="0" fontId="108" fillId="0" borderId="103" xfId="7" applyFont="1" applyFill="1" applyBorder="1" applyAlignment="1">
      <alignment horizontal="left" vertical="top" wrapText="1"/>
    </xf>
    <xf numFmtId="0" fontId="108" fillId="0" borderId="103" xfId="7" applyFont="1" applyFill="1" applyBorder="1" applyAlignment="1">
      <alignment horizontal="left" vertical="top" wrapText="1" indent="3"/>
    </xf>
    <xf numFmtId="0" fontId="108" fillId="0" borderId="92" xfId="7" applyFont="1" applyFill="1" applyBorder="1" applyAlignment="1">
      <alignment horizontal="left" vertical="top" wrapText="1"/>
    </xf>
    <xf numFmtId="0" fontId="108" fillId="0" borderId="0" xfId="7" applyFont="1" applyFill="1" applyBorder="1" applyAlignment="1">
      <alignment horizontal="left" vertical="top" wrapText="1"/>
    </xf>
    <xf numFmtId="0" fontId="108" fillId="0" borderId="104" xfId="7" applyFont="1" applyFill="1" applyBorder="1" applyAlignment="1">
      <alignment horizontal="left" vertical="top" wrapText="1"/>
    </xf>
    <xf numFmtId="0" fontId="108" fillId="0" borderId="5" xfId="7" applyFont="1" applyFill="1" applyBorder="1" applyAlignment="1">
      <alignment horizontal="left" vertical="top" wrapText="1"/>
    </xf>
    <xf numFmtId="0" fontId="108" fillId="0" borderId="105" xfId="7" applyFont="1" applyFill="1" applyBorder="1" applyAlignment="1">
      <alignment horizontal="left" vertical="top" wrapText="1"/>
    </xf>
    <xf numFmtId="0" fontId="108" fillId="0" borderId="106" xfId="7" applyFont="1" applyFill="1" applyBorder="1" applyAlignment="1">
      <alignment horizontal="left" vertical="top" wrapText="1"/>
    </xf>
    <xf numFmtId="0" fontId="108" fillId="0" borderId="107" xfId="7" applyFont="1" applyFill="1" applyBorder="1" applyAlignment="1">
      <alignment horizontal="left" vertical="top" wrapText="1" indent="3"/>
    </xf>
    <xf numFmtId="0" fontId="108" fillId="0" borderId="106" xfId="7" applyFont="1" applyFill="1" applyBorder="1" applyAlignment="1">
      <alignment horizontal="left" vertical="top" wrapText="1" indent="3"/>
    </xf>
    <xf numFmtId="0" fontId="108" fillId="0" borderId="93" xfId="7" applyFont="1" applyFill="1" applyBorder="1" applyAlignment="1">
      <alignment horizontal="left" vertical="top" wrapText="1"/>
    </xf>
    <xf numFmtId="0" fontId="108" fillId="0" borderId="114" xfId="7" applyFont="1" applyFill="1" applyBorder="1" applyAlignment="1">
      <alignment horizontal="left" vertical="top" wrapText="1"/>
    </xf>
    <xf numFmtId="0" fontId="109" fillId="0" borderId="92" xfId="7" applyFont="1" applyFill="1" applyBorder="1" applyAlignment="1">
      <alignment horizontal="left" vertical="top" wrapText="1"/>
    </xf>
    <xf numFmtId="0" fontId="109" fillId="0" borderId="0" xfId="7" applyFont="1" applyFill="1" applyBorder="1" applyAlignment="1">
      <alignment horizontal="left" vertical="top" wrapText="1"/>
    </xf>
    <xf numFmtId="0" fontId="109" fillId="0" borderId="96" xfId="7" applyFont="1" applyFill="1" applyBorder="1" applyAlignment="1">
      <alignment horizontal="left" vertical="top" wrapText="1"/>
    </xf>
    <xf numFmtId="0" fontId="109" fillId="0" borderId="97" xfId="7" applyFont="1" applyFill="1" applyBorder="1" applyAlignment="1">
      <alignment horizontal="left" vertical="top" wrapText="1"/>
    </xf>
    <xf numFmtId="0" fontId="108" fillId="0" borderId="115" xfId="7" applyFont="1" applyFill="1" applyBorder="1" applyAlignment="1">
      <alignment horizontal="left" vertical="top" wrapText="1"/>
    </xf>
    <xf numFmtId="0" fontId="108" fillId="0" borderId="116" xfId="7" applyFont="1" applyFill="1" applyBorder="1" applyAlignment="1">
      <alignment horizontal="left" vertical="top" wrapText="1"/>
    </xf>
    <xf numFmtId="0" fontId="108" fillId="0" borderId="108" xfId="7" applyFont="1" applyFill="1" applyBorder="1" applyAlignment="1">
      <alignment horizontal="left" vertical="top" wrapText="1"/>
    </xf>
    <xf numFmtId="0" fontId="108" fillId="0" borderId="109" xfId="7" applyFont="1" applyFill="1" applyBorder="1" applyAlignment="1">
      <alignment horizontal="left" vertical="top" wrapText="1"/>
    </xf>
    <xf numFmtId="0" fontId="108" fillId="0" borderId="84" xfId="7" applyFont="1" applyFill="1" applyBorder="1" applyAlignment="1">
      <alignment horizontal="left" vertical="top" wrapText="1"/>
    </xf>
    <xf numFmtId="0" fontId="108" fillId="0" borderId="111" xfId="7" applyFont="1" applyFill="1" applyBorder="1" applyAlignment="1">
      <alignment horizontal="left" vertical="top" wrapText="1"/>
    </xf>
    <xf numFmtId="0" fontId="109" fillId="0" borderId="110" xfId="7" applyFont="1" applyFill="1" applyBorder="1" applyAlignment="1">
      <alignment horizontal="left" vertical="top" wrapText="1"/>
    </xf>
    <xf numFmtId="0" fontId="109" fillId="0" borderId="108" xfId="7" applyFont="1" applyFill="1" applyBorder="1" applyAlignment="1">
      <alignment horizontal="left" vertical="top" wrapText="1"/>
    </xf>
    <xf numFmtId="0" fontId="108" fillId="0" borderId="112" xfId="7" applyFont="1" applyFill="1" applyBorder="1" applyAlignment="1">
      <alignment horizontal="left" vertical="top" wrapText="1"/>
    </xf>
    <xf numFmtId="0" fontId="108" fillId="0" borderId="83" xfId="7" applyFont="1" applyFill="1" applyBorder="1" applyAlignment="1">
      <alignment horizontal="left" vertical="top" wrapText="1"/>
    </xf>
    <xf numFmtId="0" fontId="108" fillId="0" borderId="113" xfId="7" applyFont="1" applyFill="1" applyBorder="1" applyAlignment="1">
      <alignment horizontal="left" vertical="top" wrapText="1"/>
    </xf>
    <xf numFmtId="0" fontId="108" fillId="0" borderId="117" xfId="7" applyFont="1" applyFill="1" applyBorder="1" applyAlignment="1">
      <alignment horizontal="left" vertical="top" wrapText="1"/>
    </xf>
    <xf numFmtId="0" fontId="108" fillId="0" borderId="118" xfId="7" applyFont="1" applyFill="1" applyBorder="1" applyAlignment="1">
      <alignment horizontal="left" vertical="top" wrapText="1"/>
    </xf>
    <xf numFmtId="0" fontId="109" fillId="0" borderId="119" xfId="7" applyFont="1" applyFill="1" applyBorder="1" applyAlignment="1">
      <alignment vertical="top" wrapText="1"/>
    </xf>
    <xf numFmtId="0" fontId="109" fillId="0" borderId="117" xfId="7" applyFont="1" applyFill="1" applyBorder="1" applyAlignment="1">
      <alignment vertical="top" wrapText="1"/>
    </xf>
    <xf numFmtId="0" fontId="109" fillId="0" borderId="92" xfId="7" applyFont="1" applyFill="1" applyBorder="1" applyAlignment="1">
      <alignment vertical="top" wrapText="1"/>
    </xf>
    <xf numFmtId="0" fontId="109" fillId="0" borderId="0" xfId="7" applyFont="1" applyFill="1" applyBorder="1" applyAlignment="1">
      <alignment vertical="top" wrapText="1"/>
    </xf>
    <xf numFmtId="0" fontId="109" fillId="0" borderId="122" xfId="7" applyFont="1" applyFill="1" applyBorder="1" applyAlignment="1">
      <alignment vertical="top" wrapText="1"/>
    </xf>
    <xf numFmtId="0" fontId="109" fillId="0" borderId="82" xfId="7" applyFont="1" applyFill="1" applyBorder="1" applyAlignment="1">
      <alignment vertical="top" wrapText="1"/>
    </xf>
    <xf numFmtId="0" fontId="108" fillId="0" borderId="120" xfId="7" applyFont="1" applyFill="1" applyBorder="1" applyAlignment="1">
      <alignment horizontal="left" vertical="top" wrapText="1"/>
    </xf>
    <xf numFmtId="0" fontId="108" fillId="0" borderId="121" xfId="7" applyFont="1" applyFill="1" applyBorder="1" applyAlignment="1">
      <alignment horizontal="left" vertical="top" wrapText="1"/>
    </xf>
    <xf numFmtId="0" fontId="109" fillId="0" borderId="119" xfId="7" applyFont="1" applyFill="1" applyBorder="1" applyAlignment="1">
      <alignment horizontal="left" vertical="top" wrapText="1"/>
    </xf>
    <xf numFmtId="0" fontId="109" fillId="0" borderId="117" xfId="7" applyFont="1" applyFill="1" applyBorder="1" applyAlignment="1">
      <alignment horizontal="left" vertical="top" wrapText="1"/>
    </xf>
    <xf numFmtId="0" fontId="108" fillId="0" borderId="123" xfId="7" applyFont="1" applyFill="1" applyBorder="1" applyAlignment="1">
      <alignment horizontal="left" vertical="top" wrapText="1"/>
    </xf>
    <xf numFmtId="0" fontId="108" fillId="0" borderId="91" xfId="7" applyFont="1" applyFill="1" applyBorder="1" applyAlignment="1">
      <alignment horizontal="left" vertical="top" wrapText="1"/>
    </xf>
    <xf numFmtId="0" fontId="109" fillId="0" borderId="124" xfId="7" applyFont="1" applyFill="1" applyBorder="1" applyAlignment="1">
      <alignment horizontal="left" vertical="top" wrapText="1"/>
    </xf>
    <xf numFmtId="0" fontId="109" fillId="0" borderId="123" xfId="7" applyFont="1" applyFill="1" applyBorder="1" applyAlignment="1">
      <alignment horizontal="left" vertical="top" wrapText="1"/>
    </xf>
    <xf numFmtId="0" fontId="109" fillId="0" borderId="122" xfId="7" applyFont="1" applyFill="1" applyBorder="1" applyAlignment="1">
      <alignment horizontal="left" vertical="top" wrapText="1"/>
    </xf>
    <xf numFmtId="0" fontId="109" fillId="0" borderId="82" xfId="7" applyFont="1" applyFill="1" applyBorder="1" applyAlignment="1">
      <alignment horizontal="left" vertical="top" wrapText="1"/>
    </xf>
  </cellXfs>
  <cellStyles count="8">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link" xfId="6" xr:uid="{00000000-0005-0000-0000-000004000000}"/>
    <cellStyle name="Normal" xfId="0" builtinId="0"/>
    <cellStyle name="Normal 2" xfId="7" xr:uid="{00000000-0005-0000-0000-000006000000}"/>
    <cellStyle name="Percent" xfId="1" xr:uid="{00000000-0005-0000-0000-000007000000}"/>
  </cellStyles>
  <dxfs count="83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styles" Target="styles.xml"/><Relationship Id="rId172"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externalLink" Target="externalLinks/externalLink3.xml"/><Relationship Id="rId179"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externalLink" Target="externalLinks/externalLink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38100</xdr:colOff>
      <xdr:row>24</xdr:row>
      <xdr:rowOff>76200</xdr:rowOff>
    </xdr:from>
    <xdr:to>
      <xdr:col>1</xdr:col>
      <xdr:colOff>85725</xdr:colOff>
      <xdr:row>24</xdr:row>
      <xdr:rowOff>142875</xdr:rowOff>
    </xdr:to>
    <xdr:sp macro="" textlink="">
      <xdr:nvSpPr>
        <xdr:cNvPr id="2" name="Isosceles Triangle 1">
          <a:extLst>
            <a:ext uri="{FF2B5EF4-FFF2-40B4-BE49-F238E27FC236}">
              <a16:creationId xmlns:a16="http://schemas.microsoft.com/office/drawing/2014/main" id="{00000000-0008-0000-2200-000002000000}"/>
            </a:ext>
          </a:extLst>
        </xdr:cNvPr>
        <xdr:cNvSpPr/>
      </xdr:nvSpPr>
      <xdr:spPr>
        <a:xfrm rot="5400000">
          <a:off x="647700" y="3990975"/>
          <a:ext cx="4762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xdr:col>
      <xdr:colOff>38100</xdr:colOff>
      <xdr:row>27</xdr:row>
      <xdr:rowOff>76200</xdr:rowOff>
    </xdr:from>
    <xdr:to>
      <xdr:col>1</xdr:col>
      <xdr:colOff>85725</xdr:colOff>
      <xdr:row>27</xdr:row>
      <xdr:rowOff>142875</xdr:rowOff>
    </xdr:to>
    <xdr:sp macro="" textlink="">
      <xdr:nvSpPr>
        <xdr:cNvPr id="3" name="Isosceles Triangle 2">
          <a:extLst>
            <a:ext uri="{FF2B5EF4-FFF2-40B4-BE49-F238E27FC236}">
              <a16:creationId xmlns:a16="http://schemas.microsoft.com/office/drawing/2014/main" id="{00000000-0008-0000-2200-000003000000}"/>
            </a:ext>
          </a:extLst>
        </xdr:cNvPr>
        <xdr:cNvSpPr/>
      </xdr:nvSpPr>
      <xdr:spPr>
        <a:xfrm rot="5400000">
          <a:off x="647700" y="4400550"/>
          <a:ext cx="4762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xdr:col>
      <xdr:colOff>38100</xdr:colOff>
      <xdr:row>30</xdr:row>
      <xdr:rowOff>76200</xdr:rowOff>
    </xdr:from>
    <xdr:to>
      <xdr:col>1</xdr:col>
      <xdr:colOff>85725</xdr:colOff>
      <xdr:row>30</xdr:row>
      <xdr:rowOff>142875</xdr:rowOff>
    </xdr:to>
    <xdr:sp macro="" textlink="">
      <xdr:nvSpPr>
        <xdr:cNvPr id="4" name="Isosceles Triangle 3">
          <a:extLst>
            <a:ext uri="{FF2B5EF4-FFF2-40B4-BE49-F238E27FC236}">
              <a16:creationId xmlns:a16="http://schemas.microsoft.com/office/drawing/2014/main" id="{00000000-0008-0000-2200-000004000000}"/>
            </a:ext>
          </a:extLst>
        </xdr:cNvPr>
        <xdr:cNvSpPr/>
      </xdr:nvSpPr>
      <xdr:spPr>
        <a:xfrm rot="5400000">
          <a:off x="647700" y="4791075"/>
          <a:ext cx="4762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xdr:colOff>
      <xdr:row>40</xdr:row>
      <xdr:rowOff>142875</xdr:rowOff>
    </xdr:from>
    <xdr:ext cx="800100" cy="933450"/>
    <xdr:sp macro="" textlink="">
      <xdr:nvSpPr>
        <xdr:cNvPr id="3" name="TextBox 2">
          <a:extLst>
            <a:ext uri="{FF2B5EF4-FFF2-40B4-BE49-F238E27FC236}">
              <a16:creationId xmlns:a16="http://schemas.microsoft.com/office/drawing/2014/main" id="{00000000-0008-0000-2600-000003000000}"/>
            </a:ext>
          </a:extLst>
        </xdr:cNvPr>
        <xdr:cNvSpPr txBox="1"/>
      </xdr:nvSpPr>
      <xdr:spPr>
        <a:xfrm>
          <a:off x="619125" y="6743700"/>
          <a:ext cx="800100" cy="93345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wrap="square" rtlCol="0" anchor="t">
          <a:noAutofit/>
        </a:bodyPr>
        <a:lstStyle/>
        <a:p>
          <a:r>
            <a:rPr lang="en-US" sz="800"/>
            <a:t>Santa</a:t>
          </a:r>
          <a:r>
            <a:rPr lang="en-US" sz="800" baseline="0"/>
            <a:t> Rosa</a:t>
          </a:r>
          <a:endParaRPr lang="en-US" sz="800"/>
        </a:p>
      </xdr:txBody>
    </xdr:sp>
    <xdr:clientData/>
  </xdr:oneCellAnchor>
  <xdr:oneCellAnchor>
    <xdr:from>
      <xdr:col>2</xdr:col>
      <xdr:colOff>1066800</xdr:colOff>
      <xdr:row>44</xdr:row>
      <xdr:rowOff>133350</xdr:rowOff>
    </xdr:from>
    <xdr:ext cx="581025" cy="247650"/>
    <xdr:sp macro="" textlink="">
      <xdr:nvSpPr>
        <xdr:cNvPr id="4" name="TextBox 3">
          <a:extLst>
            <a:ext uri="{FF2B5EF4-FFF2-40B4-BE49-F238E27FC236}">
              <a16:creationId xmlns:a16="http://schemas.microsoft.com/office/drawing/2014/main" id="{00000000-0008-0000-2600-000004000000}"/>
            </a:ext>
          </a:extLst>
        </xdr:cNvPr>
        <xdr:cNvSpPr txBox="1"/>
      </xdr:nvSpPr>
      <xdr:spPr>
        <a:xfrm>
          <a:off x="1762125" y="7391400"/>
          <a:ext cx="581025" cy="24765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wrap="square" rtlCol="0" anchor="b">
          <a:noAutofit/>
        </a:bodyPr>
        <a:lstStyle/>
        <a:p>
          <a:pPr algn="r"/>
          <a:r>
            <a:rPr lang="en-US" sz="800"/>
            <a:t>Fairvale</a:t>
          </a:r>
        </a:p>
      </xdr:txBody>
    </xdr:sp>
    <xdr:clientData/>
  </xdr:oneCellAnchor>
  <xdr:oneCellAnchor>
    <xdr:from>
      <xdr:col>1</xdr:col>
      <xdr:colOff>9525</xdr:colOff>
      <xdr:row>46</xdr:row>
      <xdr:rowOff>123825</xdr:rowOff>
    </xdr:from>
    <xdr:ext cx="704850" cy="847725"/>
    <xdr:sp macro="" textlink="">
      <xdr:nvSpPr>
        <xdr:cNvPr id="5" name="TextBox 4">
          <a:extLst>
            <a:ext uri="{FF2B5EF4-FFF2-40B4-BE49-F238E27FC236}">
              <a16:creationId xmlns:a16="http://schemas.microsoft.com/office/drawing/2014/main" id="{00000000-0008-0000-2600-000005000000}"/>
            </a:ext>
          </a:extLst>
        </xdr:cNvPr>
        <xdr:cNvSpPr txBox="1"/>
      </xdr:nvSpPr>
      <xdr:spPr>
        <a:xfrm>
          <a:off x="619125" y="7686675"/>
          <a:ext cx="704850" cy="84772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wrap="square" rtlCol="0" anchor="t">
          <a:noAutofit/>
        </a:bodyPr>
        <a:lstStyle/>
        <a:p>
          <a:r>
            <a:rPr lang="en-US" sz="800"/>
            <a:t>Rapid City</a:t>
          </a:r>
        </a:p>
      </xdr:txBody>
    </xdr:sp>
    <xdr:clientData/>
  </xdr:oneCellAnchor>
  <xdr:oneCellAnchor>
    <xdr:from>
      <xdr:col>2</xdr:col>
      <xdr:colOff>666750</xdr:colOff>
      <xdr:row>48</xdr:row>
      <xdr:rowOff>123825</xdr:rowOff>
    </xdr:from>
    <xdr:ext cx="638175" cy="390525"/>
    <xdr:sp macro="" textlink="">
      <xdr:nvSpPr>
        <xdr:cNvPr id="6" name="TextBox 5">
          <a:extLst>
            <a:ext uri="{FF2B5EF4-FFF2-40B4-BE49-F238E27FC236}">
              <a16:creationId xmlns:a16="http://schemas.microsoft.com/office/drawing/2014/main" id="{00000000-0008-0000-2600-000006000000}"/>
            </a:ext>
          </a:extLst>
        </xdr:cNvPr>
        <xdr:cNvSpPr txBox="1"/>
      </xdr:nvSpPr>
      <xdr:spPr>
        <a:xfrm>
          <a:off x="1362075" y="7991475"/>
          <a:ext cx="638175" cy="39052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wrap="square" rtlCol="0" anchor="b">
          <a:noAutofit/>
        </a:bodyPr>
        <a:lstStyle/>
        <a:p>
          <a:pPr algn="r"/>
          <a:r>
            <a:rPr lang="en-US" sz="800"/>
            <a:t>Bodega</a:t>
          </a:r>
        </a:p>
        <a:p>
          <a:pPr algn="r"/>
          <a:r>
            <a:rPr lang="en-US" sz="800" baseline="0"/>
            <a:t> Bay</a:t>
          </a:r>
          <a:endParaRPr lang="en-US" sz="800"/>
        </a:p>
      </xdr:txBody>
    </xdr:sp>
    <xdr:clientData/>
  </xdr:oneCellAnchor>
  <xdr:twoCellAnchor>
    <xdr:from>
      <xdr:col>2</xdr:col>
      <xdr:colOff>771525</xdr:colOff>
      <xdr:row>40</xdr:row>
      <xdr:rowOff>19050</xdr:rowOff>
    </xdr:from>
    <xdr:to>
      <xdr:col>3</xdr:col>
      <xdr:colOff>314325</xdr:colOff>
      <xdr:row>44</xdr:row>
      <xdr:rowOff>95250</xdr:rowOff>
    </xdr:to>
    <xdr:sp macro="" textlink="">
      <xdr:nvSpPr>
        <xdr:cNvPr id="7" name="Oval 6">
          <a:extLst>
            <a:ext uri="{FF2B5EF4-FFF2-40B4-BE49-F238E27FC236}">
              <a16:creationId xmlns:a16="http://schemas.microsoft.com/office/drawing/2014/main" id="{00000000-0008-0000-2600-000007000000}"/>
            </a:ext>
          </a:extLst>
        </xdr:cNvPr>
        <xdr:cNvSpPr/>
      </xdr:nvSpPr>
      <xdr:spPr>
        <a:xfrm>
          <a:off x="1466850" y="6619875"/>
          <a:ext cx="752475" cy="733425"/>
        </a:xfrm>
        <a:prstGeom prst="ellipse">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bg1"/>
        </a:fontRef>
      </xdr:style>
      <xdr:txBody>
        <a:bodyPr vertOverflow="clip" rtlCol="0" anchor="ctr"/>
        <a:lstStyle/>
        <a:p>
          <a:endParaRPr lang="en-US"/>
        </a:p>
      </xdr:txBody>
    </xdr:sp>
    <xdr:clientData/>
  </xdr:twoCellAnchor>
  <xdr:twoCellAnchor>
    <xdr:from>
      <xdr:col>2</xdr:col>
      <xdr:colOff>304800</xdr:colOff>
      <xdr:row>50</xdr:row>
      <xdr:rowOff>76200</xdr:rowOff>
    </xdr:from>
    <xdr:to>
      <xdr:col>2</xdr:col>
      <xdr:colOff>1095375</xdr:colOff>
      <xdr:row>55</xdr:row>
      <xdr:rowOff>95250</xdr:rowOff>
    </xdr:to>
    <xdr:sp macro="" textlink="">
      <xdr:nvSpPr>
        <xdr:cNvPr id="8" name="Oval 7">
          <a:extLst>
            <a:ext uri="{FF2B5EF4-FFF2-40B4-BE49-F238E27FC236}">
              <a16:creationId xmlns:a16="http://schemas.microsoft.com/office/drawing/2014/main" id="{00000000-0008-0000-2600-000008000000}"/>
            </a:ext>
          </a:extLst>
        </xdr:cNvPr>
        <xdr:cNvSpPr/>
      </xdr:nvSpPr>
      <xdr:spPr>
        <a:xfrm>
          <a:off x="1000125" y="8248650"/>
          <a:ext cx="790575" cy="762000"/>
        </a:xfrm>
        <a:prstGeom prst="ellipse">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bg1"/>
        </a:fontRef>
      </xdr:style>
      <xdr:txBody>
        <a:bodyPr vertOverflow="clip" rtlCol="0" anchor="ctr"/>
        <a:lstStyle/>
        <a:p>
          <a:endParaRPr lang="en-US"/>
        </a:p>
      </xdr:txBody>
    </xdr:sp>
    <xdr:clientData/>
  </xdr:twoCellAnchor>
  <xdr:oneCellAnchor>
    <xdr:from>
      <xdr:col>2</xdr:col>
      <xdr:colOff>733425</xdr:colOff>
      <xdr:row>40</xdr:row>
      <xdr:rowOff>171450</xdr:rowOff>
    </xdr:from>
    <xdr:ext cx="876300" cy="409575"/>
    <xdr:sp macro="" textlink="">
      <xdr:nvSpPr>
        <xdr:cNvPr id="9" name="TextBox 8">
          <a:extLst>
            <a:ext uri="{FF2B5EF4-FFF2-40B4-BE49-F238E27FC236}">
              <a16:creationId xmlns:a16="http://schemas.microsoft.com/office/drawing/2014/main" id="{00000000-0008-0000-2600-000009000000}"/>
            </a:ext>
          </a:extLst>
        </xdr:cNvPr>
        <xdr:cNvSpPr txBox="1"/>
      </xdr:nvSpPr>
      <xdr:spPr>
        <a:xfrm>
          <a:off x="1428750" y="6772275"/>
          <a:ext cx="876300" cy="4095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wrap="square" rtlCol="0" anchor="t">
          <a:noAutofit/>
        </a:bodyPr>
        <a:lstStyle/>
        <a:p>
          <a:pPr algn="ctr"/>
          <a:r>
            <a:rPr lang="en-US" sz="750"/>
            <a:t>Stations A and C 35 mile zone</a:t>
          </a:r>
        </a:p>
      </xdr:txBody>
    </xdr:sp>
    <xdr:clientData/>
  </xdr:oneCellAnchor>
  <xdr:oneCellAnchor>
    <xdr:from>
      <xdr:col>2</xdr:col>
      <xdr:colOff>247650</xdr:colOff>
      <xdr:row>52</xdr:row>
      <xdr:rowOff>19050</xdr:rowOff>
    </xdr:from>
    <xdr:ext cx="885825" cy="485775"/>
    <xdr:sp macro="" textlink="">
      <xdr:nvSpPr>
        <xdr:cNvPr id="10" name="TextBox 9">
          <a:extLst>
            <a:ext uri="{FF2B5EF4-FFF2-40B4-BE49-F238E27FC236}">
              <a16:creationId xmlns:a16="http://schemas.microsoft.com/office/drawing/2014/main" id="{00000000-0008-0000-2600-00000A000000}"/>
            </a:ext>
          </a:extLst>
        </xdr:cNvPr>
        <xdr:cNvSpPr txBox="1"/>
      </xdr:nvSpPr>
      <xdr:spPr>
        <a:xfrm>
          <a:off x="942975" y="8496300"/>
          <a:ext cx="885825" cy="485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wrap="square" rtlCol="0" anchor="ctr">
          <a:noAutofit/>
        </a:bodyPr>
        <a:lstStyle/>
        <a:p>
          <a:pPr algn="ctr"/>
          <a:r>
            <a:rPr lang="en-US" sz="800"/>
            <a:t>Stations B, D,</a:t>
          </a:r>
          <a:r>
            <a:rPr lang="en-US" sz="800" baseline="0"/>
            <a:t> and E </a:t>
          </a:r>
        </a:p>
        <a:p>
          <a:pPr algn="ctr"/>
          <a:r>
            <a:rPr lang="en-US" sz="800" baseline="0"/>
            <a:t>35 mile zone</a:t>
          </a:r>
          <a:endParaRPr lang="en-US" sz="800"/>
        </a:p>
      </xdr:txBody>
    </xdr:sp>
    <xdr:clientData/>
  </xdr:oneCellAnchor>
  <xdr:twoCellAnchor>
    <xdr:from>
      <xdr:col>0</xdr:col>
      <xdr:colOff>609600</xdr:colOff>
      <xdr:row>40</xdr:row>
      <xdr:rowOff>66675</xdr:rowOff>
    </xdr:from>
    <xdr:to>
      <xdr:col>2</xdr:col>
      <xdr:colOff>685800</xdr:colOff>
      <xdr:row>46</xdr:row>
      <xdr:rowOff>95250</xdr:rowOff>
    </xdr:to>
    <xdr:sp macro="" textlink="">
      <xdr:nvSpPr>
        <xdr:cNvPr id="11" name="Rectangle 10">
          <a:extLst>
            <a:ext uri="{FF2B5EF4-FFF2-40B4-BE49-F238E27FC236}">
              <a16:creationId xmlns:a16="http://schemas.microsoft.com/office/drawing/2014/main" id="{00000000-0008-0000-2600-00000B000000}"/>
            </a:ext>
          </a:extLst>
        </xdr:cNvPr>
        <xdr:cNvSpPr/>
      </xdr:nvSpPr>
      <xdr:spPr>
        <a:xfrm>
          <a:off x="609600" y="6667500"/>
          <a:ext cx="771525" cy="99060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rtlCol="0" anchor="ctr"/>
        <a:lstStyle/>
        <a:p>
          <a:endParaRPr lang="en-US"/>
        </a:p>
      </xdr:txBody>
    </xdr:sp>
    <xdr:clientData/>
  </xdr:twoCellAnchor>
  <xdr:twoCellAnchor>
    <xdr:from>
      <xdr:col>2</xdr:col>
      <xdr:colOff>676275</xdr:colOff>
      <xdr:row>42</xdr:row>
      <xdr:rowOff>133350</xdr:rowOff>
    </xdr:from>
    <xdr:to>
      <xdr:col>3</xdr:col>
      <xdr:colOff>390525</xdr:colOff>
      <xdr:row>46</xdr:row>
      <xdr:rowOff>95250</xdr:rowOff>
    </xdr:to>
    <xdr:sp macro="" textlink="">
      <xdr:nvSpPr>
        <xdr:cNvPr id="12" name="Rectangle 11">
          <a:extLst>
            <a:ext uri="{FF2B5EF4-FFF2-40B4-BE49-F238E27FC236}">
              <a16:creationId xmlns:a16="http://schemas.microsoft.com/office/drawing/2014/main" id="{00000000-0008-0000-2600-00000C000000}"/>
            </a:ext>
          </a:extLst>
        </xdr:cNvPr>
        <xdr:cNvSpPr/>
      </xdr:nvSpPr>
      <xdr:spPr>
        <a:xfrm>
          <a:off x="1371600" y="7086600"/>
          <a:ext cx="923925" cy="57150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rtlCol="0" anchor="ctr"/>
        <a:lstStyle/>
        <a:p>
          <a:endParaRPr lang="en-US"/>
        </a:p>
      </xdr:txBody>
    </xdr:sp>
    <xdr:clientData/>
  </xdr:twoCellAnchor>
  <xdr:twoCellAnchor>
    <xdr:from>
      <xdr:col>1</xdr:col>
      <xdr:colOff>0</xdr:colOff>
      <xdr:row>46</xdr:row>
      <xdr:rowOff>95250</xdr:rowOff>
    </xdr:from>
    <xdr:to>
      <xdr:col>2</xdr:col>
      <xdr:colOff>628650</xdr:colOff>
      <xdr:row>52</xdr:row>
      <xdr:rowOff>47625</xdr:rowOff>
    </xdr:to>
    <xdr:sp macro="" textlink="">
      <xdr:nvSpPr>
        <xdr:cNvPr id="13" name="Rectangle 12">
          <a:extLst>
            <a:ext uri="{FF2B5EF4-FFF2-40B4-BE49-F238E27FC236}">
              <a16:creationId xmlns:a16="http://schemas.microsoft.com/office/drawing/2014/main" id="{00000000-0008-0000-2600-00000D000000}"/>
            </a:ext>
          </a:extLst>
        </xdr:cNvPr>
        <xdr:cNvSpPr/>
      </xdr:nvSpPr>
      <xdr:spPr>
        <a:xfrm>
          <a:off x="609600" y="7658100"/>
          <a:ext cx="714375" cy="8667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rtlCol="0" anchor="ctr"/>
        <a:lstStyle/>
        <a:p>
          <a:endParaRPr lang="en-US"/>
        </a:p>
      </xdr:txBody>
    </xdr:sp>
    <xdr:clientData/>
  </xdr:twoCellAnchor>
  <xdr:twoCellAnchor>
    <xdr:from>
      <xdr:col>2</xdr:col>
      <xdr:colOff>628650</xdr:colOff>
      <xdr:row>46</xdr:row>
      <xdr:rowOff>104775</xdr:rowOff>
    </xdr:from>
    <xdr:to>
      <xdr:col>3</xdr:col>
      <xdr:colOff>95250</xdr:colOff>
      <xdr:row>51</xdr:row>
      <xdr:rowOff>66675</xdr:rowOff>
    </xdr:to>
    <xdr:sp macro="" textlink="">
      <xdr:nvSpPr>
        <xdr:cNvPr id="14" name="Rectangle 13">
          <a:extLst>
            <a:ext uri="{FF2B5EF4-FFF2-40B4-BE49-F238E27FC236}">
              <a16:creationId xmlns:a16="http://schemas.microsoft.com/office/drawing/2014/main" id="{00000000-0008-0000-2600-00000E000000}"/>
            </a:ext>
          </a:extLst>
        </xdr:cNvPr>
        <xdr:cNvSpPr/>
      </xdr:nvSpPr>
      <xdr:spPr>
        <a:xfrm>
          <a:off x="1323975" y="7667625"/>
          <a:ext cx="676275" cy="72390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1057275</xdr:colOff>
      <xdr:row>8</xdr:row>
      <xdr:rowOff>180975</xdr:rowOff>
    </xdr:from>
    <xdr:to>
      <xdr:col>12</xdr:col>
      <xdr:colOff>1085850</xdr:colOff>
      <xdr:row>8</xdr:row>
      <xdr:rowOff>247650</xdr:rowOff>
    </xdr:to>
    <xdr:sp macro="" textlink="">
      <xdr:nvSpPr>
        <xdr:cNvPr id="2" name="Isosceles Triangle 1">
          <a:extLst>
            <a:ext uri="{FF2B5EF4-FFF2-40B4-BE49-F238E27FC236}">
              <a16:creationId xmlns:a16="http://schemas.microsoft.com/office/drawing/2014/main" id="{00000000-0008-0000-2C00-000002000000}"/>
            </a:ext>
          </a:extLst>
        </xdr:cNvPr>
        <xdr:cNvSpPr/>
      </xdr:nvSpPr>
      <xdr:spPr>
        <a:xfrm rot="5400000">
          <a:off x="7496175" y="1676400"/>
          <a:ext cx="2857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1057275</xdr:colOff>
      <xdr:row>13</xdr:row>
      <xdr:rowOff>76200</xdr:rowOff>
    </xdr:from>
    <xdr:to>
      <xdr:col>12</xdr:col>
      <xdr:colOff>1085850</xdr:colOff>
      <xdr:row>13</xdr:row>
      <xdr:rowOff>142875</xdr:rowOff>
    </xdr:to>
    <xdr:sp macro="" textlink="">
      <xdr:nvSpPr>
        <xdr:cNvPr id="3" name="Isosceles Triangle 2">
          <a:extLst>
            <a:ext uri="{FF2B5EF4-FFF2-40B4-BE49-F238E27FC236}">
              <a16:creationId xmlns:a16="http://schemas.microsoft.com/office/drawing/2014/main" id="{00000000-0008-0000-2C00-000003000000}"/>
            </a:ext>
          </a:extLst>
        </xdr:cNvPr>
        <xdr:cNvSpPr/>
      </xdr:nvSpPr>
      <xdr:spPr>
        <a:xfrm rot="5400000">
          <a:off x="7496175" y="2590800"/>
          <a:ext cx="2857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1057275</xdr:colOff>
      <xdr:row>16</xdr:row>
      <xdr:rowOff>66675</xdr:rowOff>
    </xdr:from>
    <xdr:to>
      <xdr:col>12</xdr:col>
      <xdr:colOff>1085850</xdr:colOff>
      <xdr:row>16</xdr:row>
      <xdr:rowOff>133350</xdr:rowOff>
    </xdr:to>
    <xdr:sp macro="" textlink="">
      <xdr:nvSpPr>
        <xdr:cNvPr id="4" name="Isosceles Triangle 3">
          <a:extLst>
            <a:ext uri="{FF2B5EF4-FFF2-40B4-BE49-F238E27FC236}">
              <a16:creationId xmlns:a16="http://schemas.microsoft.com/office/drawing/2014/main" id="{00000000-0008-0000-2C00-000004000000}"/>
            </a:ext>
          </a:extLst>
        </xdr:cNvPr>
        <xdr:cNvSpPr/>
      </xdr:nvSpPr>
      <xdr:spPr>
        <a:xfrm rot="5400000">
          <a:off x="7496175" y="3219450"/>
          <a:ext cx="2857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1038225</xdr:colOff>
      <xdr:row>34</xdr:row>
      <xdr:rowOff>76200</xdr:rowOff>
    </xdr:from>
    <xdr:to>
      <xdr:col>12</xdr:col>
      <xdr:colOff>1076325</xdr:colOff>
      <xdr:row>34</xdr:row>
      <xdr:rowOff>133350</xdr:rowOff>
    </xdr:to>
    <xdr:sp macro="" textlink="">
      <xdr:nvSpPr>
        <xdr:cNvPr id="5" name="Isosceles Triangle 4">
          <a:extLst>
            <a:ext uri="{FF2B5EF4-FFF2-40B4-BE49-F238E27FC236}">
              <a16:creationId xmlns:a16="http://schemas.microsoft.com/office/drawing/2014/main" id="{00000000-0008-0000-2C00-000005000000}"/>
            </a:ext>
          </a:extLst>
        </xdr:cNvPr>
        <xdr:cNvSpPr/>
      </xdr:nvSpPr>
      <xdr:spPr>
        <a:xfrm rot="5400000">
          <a:off x="7477125" y="5667375"/>
          <a:ext cx="38100" cy="5715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10</xdr:col>
      <xdr:colOff>1152525</xdr:colOff>
      <xdr:row>36</xdr:row>
      <xdr:rowOff>47625</xdr:rowOff>
    </xdr:from>
    <xdr:to>
      <xdr:col>10</xdr:col>
      <xdr:colOff>1219200</xdr:colOff>
      <xdr:row>36</xdr:row>
      <xdr:rowOff>114300</xdr:rowOff>
    </xdr:to>
    <xdr:sp macro="" textlink="">
      <xdr:nvSpPr>
        <xdr:cNvPr id="6" name="Isosceles Triangle 5">
          <a:extLst>
            <a:ext uri="{FF2B5EF4-FFF2-40B4-BE49-F238E27FC236}">
              <a16:creationId xmlns:a16="http://schemas.microsoft.com/office/drawing/2014/main" id="{00000000-0008-0000-2C00-000006000000}"/>
            </a:ext>
          </a:extLst>
        </xdr:cNvPr>
        <xdr:cNvSpPr/>
      </xdr:nvSpPr>
      <xdr:spPr>
        <a:xfrm rot="5400000">
          <a:off x="6172200" y="5962650"/>
          <a:ext cx="6667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1057275</xdr:colOff>
      <xdr:row>41</xdr:row>
      <xdr:rowOff>76200</xdr:rowOff>
    </xdr:from>
    <xdr:to>
      <xdr:col>12</xdr:col>
      <xdr:colOff>1085850</xdr:colOff>
      <xdr:row>41</xdr:row>
      <xdr:rowOff>133350</xdr:rowOff>
    </xdr:to>
    <xdr:sp macro="" textlink="">
      <xdr:nvSpPr>
        <xdr:cNvPr id="7" name="Isosceles Triangle 6">
          <a:extLst>
            <a:ext uri="{FF2B5EF4-FFF2-40B4-BE49-F238E27FC236}">
              <a16:creationId xmlns:a16="http://schemas.microsoft.com/office/drawing/2014/main" id="{00000000-0008-0000-2C00-000007000000}"/>
            </a:ext>
          </a:extLst>
        </xdr:cNvPr>
        <xdr:cNvSpPr/>
      </xdr:nvSpPr>
      <xdr:spPr>
        <a:xfrm rot="5400000">
          <a:off x="7496175" y="6838950"/>
          <a:ext cx="28575" cy="5715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1038225</xdr:colOff>
      <xdr:row>45</xdr:row>
      <xdr:rowOff>66675</xdr:rowOff>
    </xdr:from>
    <xdr:to>
      <xdr:col>12</xdr:col>
      <xdr:colOff>1085850</xdr:colOff>
      <xdr:row>45</xdr:row>
      <xdr:rowOff>133350</xdr:rowOff>
    </xdr:to>
    <xdr:sp macro="" textlink="">
      <xdr:nvSpPr>
        <xdr:cNvPr id="8" name="Isosceles Triangle 7">
          <a:extLst>
            <a:ext uri="{FF2B5EF4-FFF2-40B4-BE49-F238E27FC236}">
              <a16:creationId xmlns:a16="http://schemas.microsoft.com/office/drawing/2014/main" id="{00000000-0008-0000-2C00-000008000000}"/>
            </a:ext>
          </a:extLst>
        </xdr:cNvPr>
        <xdr:cNvSpPr/>
      </xdr:nvSpPr>
      <xdr:spPr>
        <a:xfrm rot="5400000">
          <a:off x="7477125" y="7534275"/>
          <a:ext cx="4762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1047750</xdr:colOff>
      <xdr:row>50</xdr:row>
      <xdr:rowOff>66675</xdr:rowOff>
    </xdr:from>
    <xdr:to>
      <xdr:col>12</xdr:col>
      <xdr:colOff>1085850</xdr:colOff>
      <xdr:row>50</xdr:row>
      <xdr:rowOff>123825</xdr:rowOff>
    </xdr:to>
    <xdr:sp macro="" textlink="">
      <xdr:nvSpPr>
        <xdr:cNvPr id="9" name="Isosceles Triangle 8">
          <a:extLst>
            <a:ext uri="{FF2B5EF4-FFF2-40B4-BE49-F238E27FC236}">
              <a16:creationId xmlns:a16="http://schemas.microsoft.com/office/drawing/2014/main" id="{00000000-0008-0000-2C00-000009000000}"/>
            </a:ext>
          </a:extLst>
        </xdr:cNvPr>
        <xdr:cNvSpPr/>
      </xdr:nvSpPr>
      <xdr:spPr>
        <a:xfrm rot="5400000">
          <a:off x="7486650" y="8439150"/>
          <a:ext cx="38100" cy="5715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1000125</xdr:colOff>
      <xdr:row>54</xdr:row>
      <xdr:rowOff>57150</xdr:rowOff>
    </xdr:from>
    <xdr:to>
      <xdr:col>12</xdr:col>
      <xdr:colOff>1038225</xdr:colOff>
      <xdr:row>54</xdr:row>
      <xdr:rowOff>114300</xdr:rowOff>
    </xdr:to>
    <xdr:sp macro="" textlink="">
      <xdr:nvSpPr>
        <xdr:cNvPr id="10" name="Isosceles Triangle 9">
          <a:extLst>
            <a:ext uri="{FF2B5EF4-FFF2-40B4-BE49-F238E27FC236}">
              <a16:creationId xmlns:a16="http://schemas.microsoft.com/office/drawing/2014/main" id="{00000000-0008-0000-2C00-00000A000000}"/>
            </a:ext>
          </a:extLst>
        </xdr:cNvPr>
        <xdr:cNvSpPr/>
      </xdr:nvSpPr>
      <xdr:spPr>
        <a:xfrm rot="5400000">
          <a:off x="7439025" y="9124950"/>
          <a:ext cx="38100" cy="5715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10</xdr:col>
      <xdr:colOff>1181100</xdr:colOff>
      <xdr:row>52</xdr:row>
      <xdr:rowOff>57150</xdr:rowOff>
    </xdr:from>
    <xdr:to>
      <xdr:col>10</xdr:col>
      <xdr:colOff>1238250</xdr:colOff>
      <xdr:row>52</xdr:row>
      <xdr:rowOff>142875</xdr:rowOff>
    </xdr:to>
    <xdr:sp macro="" textlink="">
      <xdr:nvSpPr>
        <xdr:cNvPr id="11" name="Isosceles Triangle 10">
          <a:extLst>
            <a:ext uri="{FF2B5EF4-FFF2-40B4-BE49-F238E27FC236}">
              <a16:creationId xmlns:a16="http://schemas.microsoft.com/office/drawing/2014/main" id="{00000000-0008-0000-2C00-00000B000000}"/>
            </a:ext>
          </a:extLst>
        </xdr:cNvPr>
        <xdr:cNvSpPr/>
      </xdr:nvSpPr>
      <xdr:spPr>
        <a:xfrm rot="5400000">
          <a:off x="6200775" y="8782050"/>
          <a:ext cx="57150" cy="8572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1000125</xdr:colOff>
      <xdr:row>60</xdr:row>
      <xdr:rowOff>57150</xdr:rowOff>
    </xdr:from>
    <xdr:to>
      <xdr:col>12</xdr:col>
      <xdr:colOff>1038225</xdr:colOff>
      <xdr:row>60</xdr:row>
      <xdr:rowOff>114300</xdr:rowOff>
    </xdr:to>
    <xdr:sp macro="" textlink="">
      <xdr:nvSpPr>
        <xdr:cNvPr id="14" name="Isosceles Triangle 13">
          <a:extLst>
            <a:ext uri="{FF2B5EF4-FFF2-40B4-BE49-F238E27FC236}">
              <a16:creationId xmlns:a16="http://schemas.microsoft.com/office/drawing/2014/main" id="{00000000-0008-0000-2C00-00000E000000}"/>
            </a:ext>
          </a:extLst>
        </xdr:cNvPr>
        <xdr:cNvSpPr/>
      </xdr:nvSpPr>
      <xdr:spPr>
        <a:xfrm rot="5400000">
          <a:off x="7439025" y="10134600"/>
          <a:ext cx="38100" cy="5715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1038225</xdr:colOff>
      <xdr:row>64</xdr:row>
      <xdr:rowOff>76200</xdr:rowOff>
    </xdr:from>
    <xdr:to>
      <xdr:col>12</xdr:col>
      <xdr:colOff>1085850</xdr:colOff>
      <xdr:row>64</xdr:row>
      <xdr:rowOff>142875</xdr:rowOff>
    </xdr:to>
    <xdr:sp macro="" textlink="">
      <xdr:nvSpPr>
        <xdr:cNvPr id="15" name="Isosceles Triangle 14">
          <a:extLst>
            <a:ext uri="{FF2B5EF4-FFF2-40B4-BE49-F238E27FC236}">
              <a16:creationId xmlns:a16="http://schemas.microsoft.com/office/drawing/2014/main" id="{00000000-0008-0000-2C00-00000F000000}"/>
            </a:ext>
          </a:extLst>
        </xdr:cNvPr>
        <xdr:cNvSpPr/>
      </xdr:nvSpPr>
      <xdr:spPr>
        <a:xfrm rot="5400000">
          <a:off x="7477125" y="10868025"/>
          <a:ext cx="4762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1000125</xdr:colOff>
      <xdr:row>76</xdr:row>
      <xdr:rowOff>57150</xdr:rowOff>
    </xdr:from>
    <xdr:to>
      <xdr:col>12</xdr:col>
      <xdr:colOff>1038225</xdr:colOff>
      <xdr:row>76</xdr:row>
      <xdr:rowOff>114300</xdr:rowOff>
    </xdr:to>
    <xdr:sp macro="" textlink="">
      <xdr:nvSpPr>
        <xdr:cNvPr id="16" name="Isosceles Triangle 15">
          <a:extLst>
            <a:ext uri="{FF2B5EF4-FFF2-40B4-BE49-F238E27FC236}">
              <a16:creationId xmlns:a16="http://schemas.microsoft.com/office/drawing/2014/main" id="{00000000-0008-0000-2C00-000010000000}"/>
            </a:ext>
          </a:extLst>
        </xdr:cNvPr>
        <xdr:cNvSpPr/>
      </xdr:nvSpPr>
      <xdr:spPr>
        <a:xfrm rot="5400000">
          <a:off x="7439025" y="12563475"/>
          <a:ext cx="38100" cy="5715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10</xdr:col>
      <xdr:colOff>1162050</xdr:colOff>
      <xdr:row>78</xdr:row>
      <xdr:rowOff>57150</xdr:rowOff>
    </xdr:from>
    <xdr:to>
      <xdr:col>10</xdr:col>
      <xdr:colOff>1228725</xdr:colOff>
      <xdr:row>78</xdr:row>
      <xdr:rowOff>133350</xdr:rowOff>
    </xdr:to>
    <xdr:sp macro="" textlink="">
      <xdr:nvSpPr>
        <xdr:cNvPr id="17" name="Isosceles Triangle 16">
          <a:extLst>
            <a:ext uri="{FF2B5EF4-FFF2-40B4-BE49-F238E27FC236}">
              <a16:creationId xmlns:a16="http://schemas.microsoft.com/office/drawing/2014/main" id="{00000000-0008-0000-2C00-000011000000}"/>
            </a:ext>
          </a:extLst>
        </xdr:cNvPr>
        <xdr:cNvSpPr/>
      </xdr:nvSpPr>
      <xdr:spPr>
        <a:xfrm rot="5400000">
          <a:off x="6181725" y="12906375"/>
          <a:ext cx="66675" cy="7620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10</xdr:col>
      <xdr:colOff>1200150</xdr:colOff>
      <xdr:row>81</xdr:row>
      <xdr:rowOff>66675</xdr:rowOff>
    </xdr:from>
    <xdr:to>
      <xdr:col>10</xdr:col>
      <xdr:colOff>1266825</xdr:colOff>
      <xdr:row>81</xdr:row>
      <xdr:rowOff>142875</xdr:rowOff>
    </xdr:to>
    <xdr:sp macro="" textlink="">
      <xdr:nvSpPr>
        <xdr:cNvPr id="18" name="Isosceles Triangle 17">
          <a:extLst>
            <a:ext uri="{FF2B5EF4-FFF2-40B4-BE49-F238E27FC236}">
              <a16:creationId xmlns:a16="http://schemas.microsoft.com/office/drawing/2014/main" id="{00000000-0008-0000-2C00-000012000000}"/>
            </a:ext>
          </a:extLst>
        </xdr:cNvPr>
        <xdr:cNvSpPr/>
      </xdr:nvSpPr>
      <xdr:spPr>
        <a:xfrm rot="5400000">
          <a:off x="6219825" y="13420725"/>
          <a:ext cx="66675" cy="7620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1076325</xdr:colOff>
      <xdr:row>83</xdr:row>
      <xdr:rowOff>57150</xdr:rowOff>
    </xdr:from>
    <xdr:to>
      <xdr:col>12</xdr:col>
      <xdr:colOff>1085850</xdr:colOff>
      <xdr:row>83</xdr:row>
      <xdr:rowOff>114300</xdr:rowOff>
    </xdr:to>
    <xdr:sp macro="" textlink="">
      <xdr:nvSpPr>
        <xdr:cNvPr id="19" name="Isosceles Triangle 18">
          <a:extLst>
            <a:ext uri="{FF2B5EF4-FFF2-40B4-BE49-F238E27FC236}">
              <a16:creationId xmlns:a16="http://schemas.microsoft.com/office/drawing/2014/main" id="{00000000-0008-0000-2C00-000013000000}"/>
            </a:ext>
          </a:extLst>
        </xdr:cNvPr>
        <xdr:cNvSpPr/>
      </xdr:nvSpPr>
      <xdr:spPr>
        <a:xfrm rot="5400000">
          <a:off x="7515225" y="13754100"/>
          <a:ext cx="9525" cy="5715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1076325</xdr:colOff>
      <xdr:row>87</xdr:row>
      <xdr:rowOff>76200</xdr:rowOff>
    </xdr:from>
    <xdr:to>
      <xdr:col>12</xdr:col>
      <xdr:colOff>1085850</xdr:colOff>
      <xdr:row>87</xdr:row>
      <xdr:rowOff>142875</xdr:rowOff>
    </xdr:to>
    <xdr:sp macro="" textlink="">
      <xdr:nvSpPr>
        <xdr:cNvPr id="20" name="Isosceles Triangle 19">
          <a:extLst>
            <a:ext uri="{FF2B5EF4-FFF2-40B4-BE49-F238E27FC236}">
              <a16:creationId xmlns:a16="http://schemas.microsoft.com/office/drawing/2014/main" id="{00000000-0008-0000-2C00-000014000000}"/>
            </a:ext>
          </a:extLst>
        </xdr:cNvPr>
        <xdr:cNvSpPr/>
      </xdr:nvSpPr>
      <xdr:spPr>
        <a:xfrm rot="5400000">
          <a:off x="7515225" y="14497050"/>
          <a:ext cx="952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1028700</xdr:colOff>
      <xdr:row>11</xdr:row>
      <xdr:rowOff>104775</xdr:rowOff>
    </xdr:from>
    <xdr:to>
      <xdr:col>12</xdr:col>
      <xdr:colOff>1076325</xdr:colOff>
      <xdr:row>11</xdr:row>
      <xdr:rowOff>171450</xdr:rowOff>
    </xdr:to>
    <xdr:sp macro="" textlink="">
      <xdr:nvSpPr>
        <xdr:cNvPr id="21" name="Isosceles Triangle 20">
          <a:extLst>
            <a:ext uri="{FF2B5EF4-FFF2-40B4-BE49-F238E27FC236}">
              <a16:creationId xmlns:a16="http://schemas.microsoft.com/office/drawing/2014/main" id="{00000000-0008-0000-2C00-000015000000}"/>
            </a:ext>
          </a:extLst>
        </xdr:cNvPr>
        <xdr:cNvSpPr/>
      </xdr:nvSpPr>
      <xdr:spPr>
        <a:xfrm rot="5400000">
          <a:off x="7467600" y="2171700"/>
          <a:ext cx="4762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12</xdr:col>
      <xdr:colOff>1057275</xdr:colOff>
      <xdr:row>16</xdr:row>
      <xdr:rowOff>76200</xdr:rowOff>
    </xdr:from>
    <xdr:to>
      <xdr:col>12</xdr:col>
      <xdr:colOff>1085850</xdr:colOff>
      <xdr:row>16</xdr:row>
      <xdr:rowOff>142875</xdr:rowOff>
    </xdr:to>
    <xdr:sp macro="" textlink="">
      <xdr:nvSpPr>
        <xdr:cNvPr id="22" name="Isosceles Triangle 21">
          <a:extLst>
            <a:ext uri="{FF2B5EF4-FFF2-40B4-BE49-F238E27FC236}">
              <a16:creationId xmlns:a16="http://schemas.microsoft.com/office/drawing/2014/main" id="{00000000-0008-0000-2C00-000016000000}"/>
            </a:ext>
          </a:extLst>
        </xdr:cNvPr>
        <xdr:cNvSpPr/>
      </xdr:nvSpPr>
      <xdr:spPr>
        <a:xfrm rot="5400000">
          <a:off x="7496175" y="3228975"/>
          <a:ext cx="28575" cy="66675"/>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10</xdr:col>
      <xdr:colOff>1162050</xdr:colOff>
      <xdr:row>39</xdr:row>
      <xdr:rowOff>47625</xdr:rowOff>
    </xdr:from>
    <xdr:to>
      <xdr:col>10</xdr:col>
      <xdr:colOff>1228725</xdr:colOff>
      <xdr:row>39</xdr:row>
      <xdr:rowOff>123825</xdr:rowOff>
    </xdr:to>
    <xdr:sp macro="" textlink="">
      <xdr:nvSpPr>
        <xdr:cNvPr id="23" name="Isosceles Triangle 22">
          <a:extLst>
            <a:ext uri="{FF2B5EF4-FFF2-40B4-BE49-F238E27FC236}">
              <a16:creationId xmlns:a16="http://schemas.microsoft.com/office/drawing/2014/main" id="{00000000-0008-0000-2C00-000017000000}"/>
            </a:ext>
          </a:extLst>
        </xdr:cNvPr>
        <xdr:cNvSpPr/>
      </xdr:nvSpPr>
      <xdr:spPr>
        <a:xfrm rot="5400000">
          <a:off x="6181725" y="6457950"/>
          <a:ext cx="66675" cy="7620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10</xdr:col>
      <xdr:colOff>1152525</xdr:colOff>
      <xdr:row>36</xdr:row>
      <xdr:rowOff>47625</xdr:rowOff>
    </xdr:from>
    <xdr:to>
      <xdr:col>10</xdr:col>
      <xdr:colOff>1219200</xdr:colOff>
      <xdr:row>36</xdr:row>
      <xdr:rowOff>123825</xdr:rowOff>
    </xdr:to>
    <xdr:sp macro="" textlink="">
      <xdr:nvSpPr>
        <xdr:cNvPr id="24" name="Isosceles Triangle 23">
          <a:extLst>
            <a:ext uri="{FF2B5EF4-FFF2-40B4-BE49-F238E27FC236}">
              <a16:creationId xmlns:a16="http://schemas.microsoft.com/office/drawing/2014/main" id="{00000000-0008-0000-2C00-000018000000}"/>
            </a:ext>
          </a:extLst>
        </xdr:cNvPr>
        <xdr:cNvSpPr/>
      </xdr:nvSpPr>
      <xdr:spPr>
        <a:xfrm rot="5400000">
          <a:off x="6172200" y="5962650"/>
          <a:ext cx="66675" cy="7620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twoCellAnchor>
    <xdr:from>
      <xdr:col>10</xdr:col>
      <xdr:colOff>1162050</xdr:colOff>
      <xdr:row>56</xdr:row>
      <xdr:rowOff>57150</xdr:rowOff>
    </xdr:from>
    <xdr:to>
      <xdr:col>10</xdr:col>
      <xdr:colOff>1228725</xdr:colOff>
      <xdr:row>56</xdr:row>
      <xdr:rowOff>133350</xdr:rowOff>
    </xdr:to>
    <xdr:sp macro="" textlink="">
      <xdr:nvSpPr>
        <xdr:cNvPr id="27" name="Isosceles Triangle 26">
          <a:extLst>
            <a:ext uri="{FF2B5EF4-FFF2-40B4-BE49-F238E27FC236}">
              <a16:creationId xmlns:a16="http://schemas.microsoft.com/office/drawing/2014/main" id="{00000000-0008-0000-2C00-00001B000000}"/>
            </a:ext>
          </a:extLst>
        </xdr:cNvPr>
        <xdr:cNvSpPr/>
      </xdr:nvSpPr>
      <xdr:spPr>
        <a:xfrm rot="5400000">
          <a:off x="6181725" y="9477375"/>
          <a:ext cx="66675" cy="76200"/>
        </a:xfrm>
        <a:prstGeom prst="triangle">
          <a:avLst/>
        </a:prstGeom>
        <a:ln/>
      </xdr:spPr>
      <xdr:style>
        <a:lnRef idx="2">
          <a:schemeClr val="tx1">
            <a:shade val="50000"/>
          </a:schemeClr>
        </a:lnRef>
        <a:fillRef idx="1">
          <a:schemeClr val="tx1"/>
        </a:fillRef>
        <a:effectRef idx="0">
          <a:schemeClr val="tx1"/>
        </a:effectRef>
        <a:fontRef idx="minor">
          <a:schemeClr val="bg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38101</xdr:colOff>
      <xdr:row>1</xdr:row>
      <xdr:rowOff>390525</xdr:rowOff>
    </xdr:from>
    <xdr:to>
      <xdr:col>0</xdr:col>
      <xdr:colOff>781050</xdr:colOff>
      <xdr:row>3</xdr:row>
      <xdr:rowOff>342901</xdr:rowOff>
    </xdr:to>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1" y="628650"/>
          <a:ext cx="742949" cy="7715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47625</xdr:rowOff>
        </xdr:from>
        <xdr:to>
          <xdr:col>5</xdr:col>
          <xdr:colOff>733425</xdr:colOff>
          <xdr:row>4</xdr:row>
          <xdr:rowOff>266700</xdr:rowOff>
        </xdr:to>
        <xdr:sp macro="" textlink="">
          <xdr:nvSpPr>
            <xdr:cNvPr id="176129" name="Check Box 1" hidden="1">
              <a:extLst>
                <a:ext uri="{63B3BB69-23CF-44E3-9099-C40C66FF867C}">
                  <a14:compatExt spid="_x0000_s176129"/>
                </a:ext>
                <a:ext uri="{FF2B5EF4-FFF2-40B4-BE49-F238E27FC236}">
                  <a16:creationId xmlns:a16="http://schemas.microsoft.com/office/drawing/2014/main" id="{00000000-0008-0000-A900-00000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942975</xdr:colOff>
          <xdr:row>4</xdr:row>
          <xdr:rowOff>28575</xdr:rowOff>
        </xdr:from>
        <xdr:to>
          <xdr:col>6</xdr:col>
          <xdr:colOff>342900</xdr:colOff>
          <xdr:row>4</xdr:row>
          <xdr:rowOff>257175</xdr:rowOff>
        </xdr:to>
        <xdr:sp macro="" textlink="">
          <xdr:nvSpPr>
            <xdr:cNvPr id="176130" name="Check Box 2" hidden="1">
              <a:extLst>
                <a:ext uri="{63B3BB69-23CF-44E3-9099-C40C66FF867C}">
                  <a14:compatExt spid="_x0000_s176130"/>
                </a:ext>
                <a:ext uri="{FF2B5EF4-FFF2-40B4-BE49-F238E27FC236}">
                  <a16:creationId xmlns:a16="http://schemas.microsoft.com/office/drawing/2014/main" id="{00000000-0008-0000-A900-00000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4</xdr:row>
          <xdr:rowOff>28575</xdr:rowOff>
        </xdr:from>
        <xdr:to>
          <xdr:col>8</xdr:col>
          <xdr:colOff>190500</xdr:colOff>
          <xdr:row>4</xdr:row>
          <xdr:rowOff>257175</xdr:rowOff>
        </xdr:to>
        <xdr:sp macro="" textlink="">
          <xdr:nvSpPr>
            <xdr:cNvPr id="176131" name="Check Box 3" hidden="1">
              <a:extLst>
                <a:ext uri="{63B3BB69-23CF-44E3-9099-C40C66FF867C}">
                  <a14:compatExt spid="_x0000_s176131"/>
                </a:ext>
                <a:ext uri="{FF2B5EF4-FFF2-40B4-BE49-F238E27FC236}">
                  <a16:creationId xmlns:a16="http://schemas.microsoft.com/office/drawing/2014/main" id="{00000000-0008-0000-A900-00000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FILING FEES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10</xdr:row>
          <xdr:rowOff>28575</xdr:rowOff>
        </xdr:from>
        <xdr:to>
          <xdr:col>3</xdr:col>
          <xdr:colOff>981075</xdr:colOff>
          <xdr:row>10</xdr:row>
          <xdr:rowOff>295275</xdr:rowOff>
        </xdr:to>
        <xdr:sp macro="" textlink="">
          <xdr:nvSpPr>
            <xdr:cNvPr id="176134" name="Check Box 6" descr="January 1 - June 30, " hidden="1">
              <a:extLst>
                <a:ext uri="{63B3BB69-23CF-44E3-9099-C40C66FF867C}">
                  <a14:compatExt spid="_x0000_s176134"/>
                </a:ext>
                <a:ext uri="{FF2B5EF4-FFF2-40B4-BE49-F238E27FC236}">
                  <a16:creationId xmlns:a16="http://schemas.microsoft.com/office/drawing/2014/main" id="{00000000-0008-0000-A900-00000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11</xdr:row>
          <xdr:rowOff>66675</xdr:rowOff>
        </xdr:from>
        <xdr:to>
          <xdr:col>2</xdr:col>
          <xdr:colOff>1343025</xdr:colOff>
          <xdr:row>11</xdr:row>
          <xdr:rowOff>266700</xdr:rowOff>
        </xdr:to>
        <xdr:sp macro="" textlink="">
          <xdr:nvSpPr>
            <xdr:cNvPr id="176135" name="Check Box 7" descr="January 1 - June 30, " hidden="1">
              <a:extLst>
                <a:ext uri="{63B3BB69-23CF-44E3-9099-C40C66FF867C}">
                  <a14:compatExt spid="_x0000_s176135"/>
                </a:ext>
                <a:ext uri="{FF2B5EF4-FFF2-40B4-BE49-F238E27FC236}">
                  <a16:creationId xmlns:a16="http://schemas.microsoft.com/office/drawing/2014/main" id="{00000000-0008-0000-A900-00000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10</xdr:row>
          <xdr:rowOff>28575</xdr:rowOff>
        </xdr:from>
        <xdr:to>
          <xdr:col>9</xdr:col>
          <xdr:colOff>0</xdr:colOff>
          <xdr:row>11</xdr:row>
          <xdr:rowOff>0</xdr:rowOff>
        </xdr:to>
        <xdr:sp macro="" textlink="">
          <xdr:nvSpPr>
            <xdr:cNvPr id="176136" name="Check Box 8" hidden="1">
              <a:extLst>
                <a:ext uri="{63B3BB69-23CF-44E3-9099-C40C66FF867C}">
                  <a14:compatExt spid="_x0000_s176136"/>
                </a:ext>
                <a:ext uri="{FF2B5EF4-FFF2-40B4-BE49-F238E27FC236}">
                  <a16:creationId xmlns:a16="http://schemas.microsoft.com/office/drawing/2014/main" id="{00000000-0008-0000-A900-00000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11</xdr:row>
          <xdr:rowOff>9525</xdr:rowOff>
        </xdr:from>
        <xdr:to>
          <xdr:col>9</xdr:col>
          <xdr:colOff>9525</xdr:colOff>
          <xdr:row>11</xdr:row>
          <xdr:rowOff>295275</xdr:rowOff>
        </xdr:to>
        <xdr:sp macro="" textlink="">
          <xdr:nvSpPr>
            <xdr:cNvPr id="176137" name="Check Box 9" hidden="1">
              <a:extLst>
                <a:ext uri="{63B3BB69-23CF-44E3-9099-C40C66FF867C}">
                  <a14:compatExt spid="_x0000_s176137"/>
                </a:ext>
                <a:ext uri="{FF2B5EF4-FFF2-40B4-BE49-F238E27FC236}">
                  <a16:creationId xmlns:a16="http://schemas.microsoft.com/office/drawing/2014/main" id="{00000000-0008-0000-A900-00000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11</xdr:row>
          <xdr:rowOff>28575</xdr:rowOff>
        </xdr:from>
        <xdr:to>
          <xdr:col>3</xdr:col>
          <xdr:colOff>981075</xdr:colOff>
          <xdr:row>12</xdr:row>
          <xdr:rowOff>9525</xdr:rowOff>
        </xdr:to>
        <xdr:sp macro="" textlink="">
          <xdr:nvSpPr>
            <xdr:cNvPr id="176138" name="Check Box 10" descr="January 1 - June 30, " hidden="1">
              <a:extLst>
                <a:ext uri="{63B3BB69-23CF-44E3-9099-C40C66FF867C}">
                  <a14:compatExt spid="_x0000_s176138"/>
                </a:ext>
                <a:ext uri="{FF2B5EF4-FFF2-40B4-BE49-F238E27FC236}">
                  <a16:creationId xmlns:a16="http://schemas.microsoft.com/office/drawing/2014/main" id="{00000000-0008-0000-A900-00000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14</xdr:row>
          <xdr:rowOff>28575</xdr:rowOff>
        </xdr:from>
        <xdr:to>
          <xdr:col>3</xdr:col>
          <xdr:colOff>981075</xdr:colOff>
          <xdr:row>14</xdr:row>
          <xdr:rowOff>295275</xdr:rowOff>
        </xdr:to>
        <xdr:sp macro="" textlink="">
          <xdr:nvSpPr>
            <xdr:cNvPr id="176139" name="Check Box 11" descr="January 1 - June 30, " hidden="1">
              <a:extLst>
                <a:ext uri="{63B3BB69-23CF-44E3-9099-C40C66FF867C}">
                  <a14:compatExt spid="_x0000_s176139"/>
                </a:ext>
                <a:ext uri="{FF2B5EF4-FFF2-40B4-BE49-F238E27FC236}">
                  <a16:creationId xmlns:a16="http://schemas.microsoft.com/office/drawing/2014/main" id="{00000000-0008-0000-A900-00000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xdr:row>
          <xdr:rowOff>28575</xdr:rowOff>
        </xdr:from>
        <xdr:to>
          <xdr:col>4</xdr:col>
          <xdr:colOff>0</xdr:colOff>
          <xdr:row>16</xdr:row>
          <xdr:rowOff>0</xdr:rowOff>
        </xdr:to>
        <xdr:sp macro="" textlink="">
          <xdr:nvSpPr>
            <xdr:cNvPr id="176140" name="Check Box 12" descr="January 1 - June 30, " hidden="1">
              <a:extLst>
                <a:ext uri="{63B3BB69-23CF-44E3-9099-C40C66FF867C}">
                  <a14:compatExt spid="_x0000_s176140"/>
                </a:ext>
                <a:ext uri="{FF2B5EF4-FFF2-40B4-BE49-F238E27FC236}">
                  <a16:creationId xmlns:a16="http://schemas.microsoft.com/office/drawing/2014/main" id="{00000000-0008-0000-A900-00000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14</xdr:row>
          <xdr:rowOff>9525</xdr:rowOff>
        </xdr:from>
        <xdr:to>
          <xdr:col>8</xdr:col>
          <xdr:colOff>409575</xdr:colOff>
          <xdr:row>15</xdr:row>
          <xdr:rowOff>0</xdr:rowOff>
        </xdr:to>
        <xdr:sp macro="" textlink="">
          <xdr:nvSpPr>
            <xdr:cNvPr id="176141" name="Check Box 13" hidden="1">
              <a:extLst>
                <a:ext uri="{63B3BB69-23CF-44E3-9099-C40C66FF867C}">
                  <a14:compatExt spid="_x0000_s176141"/>
                </a:ext>
                <a:ext uri="{FF2B5EF4-FFF2-40B4-BE49-F238E27FC236}">
                  <a16:creationId xmlns:a16="http://schemas.microsoft.com/office/drawing/2014/main" id="{00000000-0008-0000-A900-00000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15</xdr:row>
          <xdr:rowOff>9525</xdr:rowOff>
        </xdr:from>
        <xdr:to>
          <xdr:col>8</xdr:col>
          <xdr:colOff>409575</xdr:colOff>
          <xdr:row>15</xdr:row>
          <xdr:rowOff>295275</xdr:rowOff>
        </xdr:to>
        <xdr:sp macro="" textlink="">
          <xdr:nvSpPr>
            <xdr:cNvPr id="176142" name="Check Box 14" hidden="1">
              <a:extLst>
                <a:ext uri="{63B3BB69-23CF-44E3-9099-C40C66FF867C}">
                  <a14:compatExt spid="_x0000_s176142"/>
                </a:ext>
                <a:ext uri="{FF2B5EF4-FFF2-40B4-BE49-F238E27FC236}">
                  <a16:creationId xmlns:a16="http://schemas.microsoft.com/office/drawing/2014/main" id="{00000000-0008-0000-A900-00000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9525</xdr:rowOff>
        </xdr:from>
        <xdr:to>
          <xdr:col>4</xdr:col>
          <xdr:colOff>0</xdr:colOff>
          <xdr:row>18</xdr:row>
          <xdr:rowOff>295275</xdr:rowOff>
        </xdr:to>
        <xdr:sp macro="" textlink="">
          <xdr:nvSpPr>
            <xdr:cNvPr id="176143" name="Check Box 15" descr="January 1 - June 30, " hidden="1">
              <a:extLst>
                <a:ext uri="{63B3BB69-23CF-44E3-9099-C40C66FF867C}">
                  <a14:compatExt spid="_x0000_s176143"/>
                </a:ext>
                <a:ext uri="{FF2B5EF4-FFF2-40B4-BE49-F238E27FC236}">
                  <a16:creationId xmlns:a16="http://schemas.microsoft.com/office/drawing/2014/main" id="{00000000-0008-0000-A900-00000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xdr:row>
          <xdr:rowOff>9525</xdr:rowOff>
        </xdr:from>
        <xdr:to>
          <xdr:col>4</xdr:col>
          <xdr:colOff>9525</xdr:colOff>
          <xdr:row>19</xdr:row>
          <xdr:rowOff>295275</xdr:rowOff>
        </xdr:to>
        <xdr:sp macro="" textlink="">
          <xdr:nvSpPr>
            <xdr:cNvPr id="176144" name="Check Box 16" descr="January 1 - June 30, " hidden="1">
              <a:extLst>
                <a:ext uri="{63B3BB69-23CF-44E3-9099-C40C66FF867C}">
                  <a14:compatExt spid="_x0000_s176144"/>
                </a:ext>
                <a:ext uri="{FF2B5EF4-FFF2-40B4-BE49-F238E27FC236}">
                  <a16:creationId xmlns:a16="http://schemas.microsoft.com/office/drawing/2014/main" id="{00000000-0008-0000-A900-00001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9525</xdr:rowOff>
        </xdr:from>
        <xdr:to>
          <xdr:col>4</xdr:col>
          <xdr:colOff>0</xdr:colOff>
          <xdr:row>22</xdr:row>
          <xdr:rowOff>295275</xdr:rowOff>
        </xdr:to>
        <xdr:sp macro="" textlink="">
          <xdr:nvSpPr>
            <xdr:cNvPr id="176145" name="Check Box 17" descr="January 1 - June 30, " hidden="1">
              <a:extLst>
                <a:ext uri="{63B3BB69-23CF-44E3-9099-C40C66FF867C}">
                  <a14:compatExt spid="_x0000_s176145"/>
                </a:ext>
                <a:ext uri="{FF2B5EF4-FFF2-40B4-BE49-F238E27FC236}">
                  <a16:creationId xmlns:a16="http://schemas.microsoft.com/office/drawing/2014/main" id="{00000000-0008-0000-A900-00001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23</xdr:row>
          <xdr:rowOff>66675</xdr:rowOff>
        </xdr:from>
        <xdr:to>
          <xdr:col>2</xdr:col>
          <xdr:colOff>1343025</xdr:colOff>
          <xdr:row>23</xdr:row>
          <xdr:rowOff>266700</xdr:rowOff>
        </xdr:to>
        <xdr:sp macro="" textlink="">
          <xdr:nvSpPr>
            <xdr:cNvPr id="176146" name="Check Box 18" descr="January 1 - June 30, " hidden="1">
              <a:extLst>
                <a:ext uri="{63B3BB69-23CF-44E3-9099-C40C66FF867C}">
                  <a14:compatExt spid="_x0000_s176146"/>
                </a:ext>
                <a:ext uri="{FF2B5EF4-FFF2-40B4-BE49-F238E27FC236}">
                  <a16:creationId xmlns:a16="http://schemas.microsoft.com/office/drawing/2014/main" id="{00000000-0008-0000-A900-00001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23</xdr:row>
          <xdr:rowOff>28575</xdr:rowOff>
        </xdr:from>
        <xdr:to>
          <xdr:col>4</xdr:col>
          <xdr:colOff>9525</xdr:colOff>
          <xdr:row>23</xdr:row>
          <xdr:rowOff>295275</xdr:rowOff>
        </xdr:to>
        <xdr:sp macro="" textlink="">
          <xdr:nvSpPr>
            <xdr:cNvPr id="176147" name="Check Box 19" descr="January 1 - June 30, " hidden="1">
              <a:extLst>
                <a:ext uri="{63B3BB69-23CF-44E3-9099-C40C66FF867C}">
                  <a14:compatExt spid="_x0000_s176147"/>
                </a:ext>
                <a:ext uri="{FF2B5EF4-FFF2-40B4-BE49-F238E27FC236}">
                  <a16:creationId xmlns:a16="http://schemas.microsoft.com/office/drawing/2014/main" id="{00000000-0008-0000-A900-00001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26</xdr:row>
          <xdr:rowOff>28575</xdr:rowOff>
        </xdr:from>
        <xdr:to>
          <xdr:col>4</xdr:col>
          <xdr:colOff>28575</xdr:colOff>
          <xdr:row>26</xdr:row>
          <xdr:rowOff>295275</xdr:rowOff>
        </xdr:to>
        <xdr:sp macro="" textlink="">
          <xdr:nvSpPr>
            <xdr:cNvPr id="176148" name="Check Box 20" descr="January 1 - June 30, " hidden="1">
              <a:extLst>
                <a:ext uri="{63B3BB69-23CF-44E3-9099-C40C66FF867C}">
                  <a14:compatExt spid="_x0000_s176148"/>
                </a:ext>
                <a:ext uri="{FF2B5EF4-FFF2-40B4-BE49-F238E27FC236}">
                  <a16:creationId xmlns:a16="http://schemas.microsoft.com/office/drawing/2014/main" id="{00000000-0008-0000-A900-00001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27</xdr:row>
          <xdr:rowOff>66675</xdr:rowOff>
        </xdr:from>
        <xdr:to>
          <xdr:col>2</xdr:col>
          <xdr:colOff>1343025</xdr:colOff>
          <xdr:row>27</xdr:row>
          <xdr:rowOff>266700</xdr:rowOff>
        </xdr:to>
        <xdr:sp macro="" textlink="">
          <xdr:nvSpPr>
            <xdr:cNvPr id="176149" name="Check Box 21" descr="January 1 - June 30, " hidden="1">
              <a:extLst>
                <a:ext uri="{63B3BB69-23CF-44E3-9099-C40C66FF867C}">
                  <a14:compatExt spid="_x0000_s176149"/>
                </a:ext>
                <a:ext uri="{FF2B5EF4-FFF2-40B4-BE49-F238E27FC236}">
                  <a16:creationId xmlns:a16="http://schemas.microsoft.com/office/drawing/2014/main" id="{00000000-0008-0000-A900-00001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27</xdr:row>
          <xdr:rowOff>66675</xdr:rowOff>
        </xdr:from>
        <xdr:to>
          <xdr:col>2</xdr:col>
          <xdr:colOff>1343025</xdr:colOff>
          <xdr:row>27</xdr:row>
          <xdr:rowOff>266700</xdr:rowOff>
        </xdr:to>
        <xdr:sp macro="" textlink="">
          <xdr:nvSpPr>
            <xdr:cNvPr id="176150" name="Check Box 22" descr="January 1 - June 30, " hidden="1">
              <a:extLst>
                <a:ext uri="{63B3BB69-23CF-44E3-9099-C40C66FF867C}">
                  <a14:compatExt spid="_x0000_s176150"/>
                </a:ext>
                <a:ext uri="{FF2B5EF4-FFF2-40B4-BE49-F238E27FC236}">
                  <a16:creationId xmlns:a16="http://schemas.microsoft.com/office/drawing/2014/main" id="{00000000-0008-0000-A900-00001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27</xdr:row>
          <xdr:rowOff>28575</xdr:rowOff>
        </xdr:from>
        <xdr:to>
          <xdr:col>4</xdr:col>
          <xdr:colOff>0</xdr:colOff>
          <xdr:row>28</xdr:row>
          <xdr:rowOff>9525</xdr:rowOff>
        </xdr:to>
        <xdr:sp macro="" textlink="">
          <xdr:nvSpPr>
            <xdr:cNvPr id="176151" name="Check Box 23" descr="January 1 - June 30, " hidden="1">
              <a:extLst>
                <a:ext uri="{63B3BB69-23CF-44E3-9099-C40C66FF867C}">
                  <a14:compatExt spid="_x0000_s176151"/>
                </a:ext>
                <a:ext uri="{FF2B5EF4-FFF2-40B4-BE49-F238E27FC236}">
                  <a16:creationId xmlns:a16="http://schemas.microsoft.com/office/drawing/2014/main" id="{00000000-0008-0000-A900-00001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18</xdr:row>
          <xdr:rowOff>9525</xdr:rowOff>
        </xdr:from>
        <xdr:to>
          <xdr:col>8</xdr:col>
          <xdr:colOff>419100</xdr:colOff>
          <xdr:row>18</xdr:row>
          <xdr:rowOff>295275</xdr:rowOff>
        </xdr:to>
        <xdr:sp macro="" textlink="">
          <xdr:nvSpPr>
            <xdr:cNvPr id="176152" name="Check Box 24" hidden="1">
              <a:extLst>
                <a:ext uri="{63B3BB69-23CF-44E3-9099-C40C66FF867C}">
                  <a14:compatExt spid="_x0000_s176152"/>
                </a:ext>
                <a:ext uri="{FF2B5EF4-FFF2-40B4-BE49-F238E27FC236}">
                  <a16:creationId xmlns:a16="http://schemas.microsoft.com/office/drawing/2014/main" id="{00000000-0008-0000-A900-00001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19</xdr:row>
          <xdr:rowOff>9525</xdr:rowOff>
        </xdr:from>
        <xdr:to>
          <xdr:col>9</xdr:col>
          <xdr:colOff>0</xdr:colOff>
          <xdr:row>19</xdr:row>
          <xdr:rowOff>295275</xdr:rowOff>
        </xdr:to>
        <xdr:sp macro="" textlink="">
          <xdr:nvSpPr>
            <xdr:cNvPr id="176153" name="Check Box 25" hidden="1">
              <a:extLst>
                <a:ext uri="{63B3BB69-23CF-44E3-9099-C40C66FF867C}">
                  <a14:compatExt spid="_x0000_s176153"/>
                </a:ext>
                <a:ext uri="{FF2B5EF4-FFF2-40B4-BE49-F238E27FC236}">
                  <a16:creationId xmlns:a16="http://schemas.microsoft.com/office/drawing/2014/main" id="{00000000-0008-0000-A900-00001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22</xdr:row>
          <xdr:rowOff>0</xdr:rowOff>
        </xdr:from>
        <xdr:to>
          <xdr:col>9</xdr:col>
          <xdr:colOff>0</xdr:colOff>
          <xdr:row>22</xdr:row>
          <xdr:rowOff>295275</xdr:rowOff>
        </xdr:to>
        <xdr:sp macro="" textlink="">
          <xdr:nvSpPr>
            <xdr:cNvPr id="176154" name="Check Box 26" hidden="1">
              <a:extLst>
                <a:ext uri="{63B3BB69-23CF-44E3-9099-C40C66FF867C}">
                  <a14:compatExt spid="_x0000_s176154"/>
                </a:ext>
                <a:ext uri="{FF2B5EF4-FFF2-40B4-BE49-F238E27FC236}">
                  <a16:creationId xmlns:a16="http://schemas.microsoft.com/office/drawing/2014/main" id="{00000000-0008-0000-A900-00001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22</xdr:row>
          <xdr:rowOff>295275</xdr:rowOff>
        </xdr:from>
        <xdr:to>
          <xdr:col>8</xdr:col>
          <xdr:colOff>419100</xdr:colOff>
          <xdr:row>23</xdr:row>
          <xdr:rowOff>295275</xdr:rowOff>
        </xdr:to>
        <xdr:sp macro="" textlink="">
          <xdr:nvSpPr>
            <xdr:cNvPr id="176155" name="Check Box 27" hidden="1">
              <a:extLst>
                <a:ext uri="{63B3BB69-23CF-44E3-9099-C40C66FF867C}">
                  <a14:compatExt spid="_x0000_s176155"/>
                </a:ext>
                <a:ext uri="{FF2B5EF4-FFF2-40B4-BE49-F238E27FC236}">
                  <a16:creationId xmlns:a16="http://schemas.microsoft.com/office/drawing/2014/main" id="{00000000-0008-0000-A900-00001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26</xdr:row>
          <xdr:rowOff>9525</xdr:rowOff>
        </xdr:from>
        <xdr:to>
          <xdr:col>8</xdr:col>
          <xdr:colOff>409575</xdr:colOff>
          <xdr:row>26</xdr:row>
          <xdr:rowOff>276225</xdr:rowOff>
        </xdr:to>
        <xdr:sp macro="" textlink="">
          <xdr:nvSpPr>
            <xdr:cNvPr id="176156" name="Check Box 28" hidden="1">
              <a:extLst>
                <a:ext uri="{63B3BB69-23CF-44E3-9099-C40C66FF867C}">
                  <a14:compatExt spid="_x0000_s176156"/>
                </a:ext>
                <a:ext uri="{FF2B5EF4-FFF2-40B4-BE49-F238E27FC236}">
                  <a16:creationId xmlns:a16="http://schemas.microsoft.com/office/drawing/2014/main" id="{00000000-0008-0000-A900-00001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38100</xdr:rowOff>
        </xdr:from>
        <xdr:to>
          <xdr:col>9</xdr:col>
          <xdr:colOff>0</xdr:colOff>
          <xdr:row>27</xdr:row>
          <xdr:rowOff>276225</xdr:rowOff>
        </xdr:to>
        <xdr:sp macro="" textlink="">
          <xdr:nvSpPr>
            <xdr:cNvPr id="176157" name="Check Box 29" hidden="1">
              <a:extLst>
                <a:ext uri="{63B3BB69-23CF-44E3-9099-C40C66FF867C}">
                  <a14:compatExt spid="_x0000_s176157"/>
                </a:ext>
                <a:ext uri="{FF2B5EF4-FFF2-40B4-BE49-F238E27FC236}">
                  <a16:creationId xmlns:a16="http://schemas.microsoft.com/office/drawing/2014/main" id="{00000000-0008-0000-A900-00001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30</xdr:row>
          <xdr:rowOff>0</xdr:rowOff>
        </xdr:from>
        <xdr:to>
          <xdr:col>9</xdr:col>
          <xdr:colOff>0</xdr:colOff>
          <xdr:row>30</xdr:row>
          <xdr:rowOff>276225</xdr:rowOff>
        </xdr:to>
        <xdr:sp macro="" textlink="">
          <xdr:nvSpPr>
            <xdr:cNvPr id="176158" name="Check Box 30" hidden="1">
              <a:extLst>
                <a:ext uri="{63B3BB69-23CF-44E3-9099-C40C66FF867C}">
                  <a14:compatExt spid="_x0000_s176158"/>
                </a:ext>
                <a:ext uri="{FF2B5EF4-FFF2-40B4-BE49-F238E27FC236}">
                  <a16:creationId xmlns:a16="http://schemas.microsoft.com/office/drawing/2014/main" id="{00000000-0008-0000-A900-00001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4</xdr:col>
          <xdr:colOff>0</xdr:colOff>
          <xdr:row>30</xdr:row>
          <xdr:rowOff>276225</xdr:rowOff>
        </xdr:to>
        <xdr:sp macro="" textlink="">
          <xdr:nvSpPr>
            <xdr:cNvPr id="176159" name="Check Box 31" descr="January 1 - June 30, " hidden="1">
              <a:extLst>
                <a:ext uri="{63B3BB69-23CF-44E3-9099-C40C66FF867C}">
                  <a14:compatExt spid="_x0000_s176159"/>
                </a:ext>
                <a:ext uri="{FF2B5EF4-FFF2-40B4-BE49-F238E27FC236}">
                  <a16:creationId xmlns:a16="http://schemas.microsoft.com/office/drawing/2014/main" id="{00000000-0008-0000-A900-00001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xdr:row>
          <xdr:rowOff>28575</xdr:rowOff>
        </xdr:from>
        <xdr:to>
          <xdr:col>3</xdr:col>
          <xdr:colOff>66675</xdr:colOff>
          <xdr:row>36</xdr:row>
          <xdr:rowOff>304800</xdr:rowOff>
        </xdr:to>
        <xdr:sp macro="" textlink="">
          <xdr:nvSpPr>
            <xdr:cNvPr id="176160" name="Check Box 32" hidden="1">
              <a:extLst>
                <a:ext uri="{63B3BB69-23CF-44E3-9099-C40C66FF867C}">
                  <a14:compatExt spid="_x0000_s176160"/>
                </a:ext>
                <a:ext uri="{FF2B5EF4-FFF2-40B4-BE49-F238E27FC236}">
                  <a16:creationId xmlns:a16="http://schemas.microsoft.com/office/drawing/2014/main" id="{00000000-0008-0000-A900-00002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36</xdr:row>
          <xdr:rowOff>9525</xdr:rowOff>
        </xdr:from>
        <xdr:to>
          <xdr:col>6</xdr:col>
          <xdr:colOff>600075</xdr:colOff>
          <xdr:row>36</xdr:row>
          <xdr:rowOff>304800</xdr:rowOff>
        </xdr:to>
        <xdr:sp macro="" textlink="">
          <xdr:nvSpPr>
            <xdr:cNvPr id="176161" name="Check Box 33" hidden="1">
              <a:extLst>
                <a:ext uri="{63B3BB69-23CF-44E3-9099-C40C66FF867C}">
                  <a14:compatExt spid="_x0000_s176161"/>
                </a:ext>
                <a:ext uri="{FF2B5EF4-FFF2-40B4-BE49-F238E27FC236}">
                  <a16:creationId xmlns:a16="http://schemas.microsoft.com/office/drawing/2014/main" id="{00000000-0008-0000-A900-00002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9525</xdr:rowOff>
        </xdr:from>
        <xdr:to>
          <xdr:col>3</xdr:col>
          <xdr:colOff>28575</xdr:colOff>
          <xdr:row>37</xdr:row>
          <xdr:rowOff>295275</xdr:rowOff>
        </xdr:to>
        <xdr:sp macro="" textlink="">
          <xdr:nvSpPr>
            <xdr:cNvPr id="176162" name="Check Box 34" hidden="1">
              <a:extLst>
                <a:ext uri="{63B3BB69-23CF-44E3-9099-C40C66FF867C}">
                  <a14:compatExt spid="_x0000_s176162"/>
                </a:ext>
                <a:ext uri="{FF2B5EF4-FFF2-40B4-BE49-F238E27FC236}">
                  <a16:creationId xmlns:a16="http://schemas.microsoft.com/office/drawing/2014/main" id="{00000000-0008-0000-A900-00002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39</xdr:row>
          <xdr:rowOff>304800</xdr:rowOff>
        </xdr:from>
        <xdr:to>
          <xdr:col>2</xdr:col>
          <xdr:colOff>1381125</xdr:colOff>
          <xdr:row>40</xdr:row>
          <xdr:rowOff>295275</xdr:rowOff>
        </xdr:to>
        <xdr:sp macro="" textlink="">
          <xdr:nvSpPr>
            <xdr:cNvPr id="176163" name="Check Box 35" hidden="1">
              <a:extLst>
                <a:ext uri="{63B3BB69-23CF-44E3-9099-C40C66FF867C}">
                  <a14:compatExt spid="_x0000_s176163"/>
                </a:ext>
                <a:ext uri="{FF2B5EF4-FFF2-40B4-BE49-F238E27FC236}">
                  <a16:creationId xmlns:a16="http://schemas.microsoft.com/office/drawing/2014/main" id="{00000000-0008-0000-A900-00002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41</xdr:row>
          <xdr:rowOff>9525</xdr:rowOff>
        </xdr:from>
        <xdr:to>
          <xdr:col>2</xdr:col>
          <xdr:colOff>1400175</xdr:colOff>
          <xdr:row>41</xdr:row>
          <xdr:rowOff>304800</xdr:rowOff>
        </xdr:to>
        <xdr:sp macro="" textlink="">
          <xdr:nvSpPr>
            <xdr:cNvPr id="176164" name="Check Box 36" hidden="1">
              <a:extLst>
                <a:ext uri="{63B3BB69-23CF-44E3-9099-C40C66FF867C}">
                  <a14:compatExt spid="_x0000_s176164"/>
                </a:ext>
                <a:ext uri="{FF2B5EF4-FFF2-40B4-BE49-F238E27FC236}">
                  <a16:creationId xmlns:a16="http://schemas.microsoft.com/office/drawing/2014/main" id="{00000000-0008-0000-A900-00002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44</xdr:row>
          <xdr:rowOff>0</xdr:rowOff>
        </xdr:from>
        <xdr:to>
          <xdr:col>3</xdr:col>
          <xdr:colOff>0</xdr:colOff>
          <xdr:row>45</xdr:row>
          <xdr:rowOff>0</xdr:rowOff>
        </xdr:to>
        <xdr:sp macro="" textlink="">
          <xdr:nvSpPr>
            <xdr:cNvPr id="176165" name="Check Box 37" hidden="1">
              <a:extLst>
                <a:ext uri="{63B3BB69-23CF-44E3-9099-C40C66FF867C}">
                  <a14:compatExt spid="_x0000_s176165"/>
                </a:ext>
                <a:ext uri="{FF2B5EF4-FFF2-40B4-BE49-F238E27FC236}">
                  <a16:creationId xmlns:a16="http://schemas.microsoft.com/office/drawing/2014/main" id="{00000000-0008-0000-A900-00002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47</xdr:row>
          <xdr:rowOff>304800</xdr:rowOff>
        </xdr:from>
        <xdr:to>
          <xdr:col>1</xdr:col>
          <xdr:colOff>457200</xdr:colOff>
          <xdr:row>48</xdr:row>
          <xdr:rowOff>295275</xdr:rowOff>
        </xdr:to>
        <xdr:sp macro="" textlink="">
          <xdr:nvSpPr>
            <xdr:cNvPr id="176167" name="Check Box 39" hidden="1">
              <a:extLst>
                <a:ext uri="{63B3BB69-23CF-44E3-9099-C40C66FF867C}">
                  <a14:compatExt spid="_x0000_s176167"/>
                </a:ext>
                <a:ext uri="{FF2B5EF4-FFF2-40B4-BE49-F238E27FC236}">
                  <a16:creationId xmlns:a16="http://schemas.microsoft.com/office/drawing/2014/main" id="{00000000-0008-0000-A900-00002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Royalty Fee should be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49</xdr:row>
          <xdr:rowOff>9525</xdr:rowOff>
        </xdr:from>
        <xdr:to>
          <xdr:col>3</xdr:col>
          <xdr:colOff>0</xdr:colOff>
          <xdr:row>50</xdr:row>
          <xdr:rowOff>0</xdr:rowOff>
        </xdr:to>
        <xdr:sp macro="" textlink="">
          <xdr:nvSpPr>
            <xdr:cNvPr id="176168" name="Check Box 40" hidden="1">
              <a:extLst>
                <a:ext uri="{63B3BB69-23CF-44E3-9099-C40C66FF867C}">
                  <a14:compatExt spid="_x0000_s176168"/>
                </a:ext>
                <a:ext uri="{FF2B5EF4-FFF2-40B4-BE49-F238E27FC236}">
                  <a16:creationId xmlns:a16="http://schemas.microsoft.com/office/drawing/2014/main" id="{00000000-0008-0000-A900-00002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50</xdr:row>
          <xdr:rowOff>0</xdr:rowOff>
        </xdr:from>
        <xdr:to>
          <xdr:col>3</xdr:col>
          <xdr:colOff>9525</xdr:colOff>
          <xdr:row>50</xdr:row>
          <xdr:rowOff>295275</xdr:rowOff>
        </xdr:to>
        <xdr:sp macro="" textlink="">
          <xdr:nvSpPr>
            <xdr:cNvPr id="176169" name="Check Box 41" hidden="1">
              <a:extLst>
                <a:ext uri="{63B3BB69-23CF-44E3-9099-C40C66FF867C}">
                  <a14:compatExt spid="_x0000_s176169"/>
                </a:ext>
                <a:ext uri="{FF2B5EF4-FFF2-40B4-BE49-F238E27FC236}">
                  <a16:creationId xmlns:a16="http://schemas.microsoft.com/office/drawing/2014/main" id="{00000000-0008-0000-A900-00002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53</xdr:row>
          <xdr:rowOff>9525</xdr:rowOff>
        </xdr:from>
        <xdr:to>
          <xdr:col>2</xdr:col>
          <xdr:colOff>1400175</xdr:colOff>
          <xdr:row>54</xdr:row>
          <xdr:rowOff>9525</xdr:rowOff>
        </xdr:to>
        <xdr:sp macro="" textlink="">
          <xdr:nvSpPr>
            <xdr:cNvPr id="176170" name="Check Box 42" hidden="1">
              <a:extLst>
                <a:ext uri="{63B3BB69-23CF-44E3-9099-C40C66FF867C}">
                  <a14:compatExt spid="_x0000_s176170"/>
                </a:ext>
                <a:ext uri="{FF2B5EF4-FFF2-40B4-BE49-F238E27FC236}">
                  <a16:creationId xmlns:a16="http://schemas.microsoft.com/office/drawing/2014/main" id="{00000000-0008-0000-A900-00002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54</xdr:row>
          <xdr:rowOff>0</xdr:rowOff>
        </xdr:from>
        <xdr:to>
          <xdr:col>3</xdr:col>
          <xdr:colOff>9525</xdr:colOff>
          <xdr:row>54</xdr:row>
          <xdr:rowOff>295275</xdr:rowOff>
        </xdr:to>
        <xdr:sp macro="" textlink="">
          <xdr:nvSpPr>
            <xdr:cNvPr id="176171" name="Check Box 43" hidden="1">
              <a:extLst>
                <a:ext uri="{63B3BB69-23CF-44E3-9099-C40C66FF867C}">
                  <a14:compatExt spid="_x0000_s176171"/>
                </a:ext>
                <a:ext uri="{FF2B5EF4-FFF2-40B4-BE49-F238E27FC236}">
                  <a16:creationId xmlns:a16="http://schemas.microsoft.com/office/drawing/2014/main" id="{00000000-0008-0000-A900-00002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57</xdr:row>
          <xdr:rowOff>9525</xdr:rowOff>
        </xdr:from>
        <xdr:to>
          <xdr:col>3</xdr:col>
          <xdr:colOff>0</xdr:colOff>
          <xdr:row>58</xdr:row>
          <xdr:rowOff>0</xdr:rowOff>
        </xdr:to>
        <xdr:sp macro="" textlink="">
          <xdr:nvSpPr>
            <xdr:cNvPr id="176172" name="Check Box 44" hidden="1">
              <a:extLst>
                <a:ext uri="{63B3BB69-23CF-44E3-9099-C40C66FF867C}">
                  <a14:compatExt spid="_x0000_s176172"/>
                </a:ext>
                <a:ext uri="{FF2B5EF4-FFF2-40B4-BE49-F238E27FC236}">
                  <a16:creationId xmlns:a16="http://schemas.microsoft.com/office/drawing/2014/main" id="{00000000-0008-0000-A900-00002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xdr:row>
          <xdr:rowOff>0</xdr:rowOff>
        </xdr:from>
        <xdr:to>
          <xdr:col>2</xdr:col>
          <xdr:colOff>1400175</xdr:colOff>
          <xdr:row>59</xdr:row>
          <xdr:rowOff>0</xdr:rowOff>
        </xdr:to>
        <xdr:sp macro="" textlink="">
          <xdr:nvSpPr>
            <xdr:cNvPr id="176173" name="Check Box 45" hidden="1">
              <a:extLst>
                <a:ext uri="{63B3BB69-23CF-44E3-9099-C40C66FF867C}">
                  <a14:compatExt spid="_x0000_s176173"/>
                </a:ext>
                <a:ext uri="{FF2B5EF4-FFF2-40B4-BE49-F238E27FC236}">
                  <a16:creationId xmlns:a16="http://schemas.microsoft.com/office/drawing/2014/main" id="{00000000-0008-0000-A900-00002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61</xdr:row>
          <xdr:rowOff>9525</xdr:rowOff>
        </xdr:from>
        <xdr:to>
          <xdr:col>2</xdr:col>
          <xdr:colOff>1381125</xdr:colOff>
          <xdr:row>61</xdr:row>
          <xdr:rowOff>304800</xdr:rowOff>
        </xdr:to>
        <xdr:sp macro="" textlink="">
          <xdr:nvSpPr>
            <xdr:cNvPr id="176174" name="Check Box 46" hidden="1">
              <a:extLst>
                <a:ext uri="{63B3BB69-23CF-44E3-9099-C40C66FF867C}">
                  <a14:compatExt spid="_x0000_s176174"/>
                </a:ext>
                <a:ext uri="{FF2B5EF4-FFF2-40B4-BE49-F238E27FC236}">
                  <a16:creationId xmlns:a16="http://schemas.microsoft.com/office/drawing/2014/main" id="{00000000-0008-0000-A900-00002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62</xdr:row>
          <xdr:rowOff>0</xdr:rowOff>
        </xdr:from>
        <xdr:to>
          <xdr:col>3</xdr:col>
          <xdr:colOff>9525</xdr:colOff>
          <xdr:row>62</xdr:row>
          <xdr:rowOff>295275</xdr:rowOff>
        </xdr:to>
        <xdr:sp macro="" textlink="">
          <xdr:nvSpPr>
            <xdr:cNvPr id="176175" name="Check Box 47" hidden="1">
              <a:extLst>
                <a:ext uri="{63B3BB69-23CF-44E3-9099-C40C66FF867C}">
                  <a14:compatExt spid="_x0000_s176175"/>
                </a:ext>
                <a:ext uri="{FF2B5EF4-FFF2-40B4-BE49-F238E27FC236}">
                  <a16:creationId xmlns:a16="http://schemas.microsoft.com/office/drawing/2014/main" id="{00000000-0008-0000-A900-00002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37</xdr:row>
          <xdr:rowOff>0</xdr:rowOff>
        </xdr:from>
        <xdr:to>
          <xdr:col>7</xdr:col>
          <xdr:colOff>9525</xdr:colOff>
          <xdr:row>38</xdr:row>
          <xdr:rowOff>0</xdr:rowOff>
        </xdr:to>
        <xdr:sp macro="" textlink="">
          <xdr:nvSpPr>
            <xdr:cNvPr id="176176" name="Check Box 48" hidden="1">
              <a:extLst>
                <a:ext uri="{63B3BB69-23CF-44E3-9099-C40C66FF867C}">
                  <a14:compatExt spid="_x0000_s176176"/>
                </a:ext>
                <a:ext uri="{FF2B5EF4-FFF2-40B4-BE49-F238E27FC236}">
                  <a16:creationId xmlns:a16="http://schemas.microsoft.com/office/drawing/2014/main" id="{00000000-0008-0000-A900-00003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40</xdr:row>
          <xdr:rowOff>9525</xdr:rowOff>
        </xdr:from>
        <xdr:to>
          <xdr:col>7</xdr:col>
          <xdr:colOff>9525</xdr:colOff>
          <xdr:row>40</xdr:row>
          <xdr:rowOff>304800</xdr:rowOff>
        </xdr:to>
        <xdr:sp macro="" textlink="">
          <xdr:nvSpPr>
            <xdr:cNvPr id="176177" name="Check Box 49" hidden="1">
              <a:extLst>
                <a:ext uri="{63B3BB69-23CF-44E3-9099-C40C66FF867C}">
                  <a14:compatExt spid="_x0000_s176177"/>
                </a:ext>
                <a:ext uri="{FF2B5EF4-FFF2-40B4-BE49-F238E27FC236}">
                  <a16:creationId xmlns:a16="http://schemas.microsoft.com/office/drawing/2014/main" id="{00000000-0008-0000-A900-00003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41</xdr:row>
          <xdr:rowOff>0</xdr:rowOff>
        </xdr:from>
        <xdr:to>
          <xdr:col>7</xdr:col>
          <xdr:colOff>0</xdr:colOff>
          <xdr:row>41</xdr:row>
          <xdr:rowOff>304800</xdr:rowOff>
        </xdr:to>
        <xdr:sp macro="" textlink="">
          <xdr:nvSpPr>
            <xdr:cNvPr id="176178" name="Check Box 50" hidden="1">
              <a:extLst>
                <a:ext uri="{63B3BB69-23CF-44E3-9099-C40C66FF867C}">
                  <a14:compatExt spid="_x0000_s176178"/>
                </a:ext>
                <a:ext uri="{FF2B5EF4-FFF2-40B4-BE49-F238E27FC236}">
                  <a16:creationId xmlns:a16="http://schemas.microsoft.com/office/drawing/2014/main" id="{00000000-0008-0000-A900-00003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44</xdr:row>
          <xdr:rowOff>9525</xdr:rowOff>
        </xdr:from>
        <xdr:to>
          <xdr:col>6</xdr:col>
          <xdr:colOff>600075</xdr:colOff>
          <xdr:row>44</xdr:row>
          <xdr:rowOff>304800</xdr:rowOff>
        </xdr:to>
        <xdr:sp macro="" textlink="">
          <xdr:nvSpPr>
            <xdr:cNvPr id="176179" name="Check Box 51" hidden="1">
              <a:extLst>
                <a:ext uri="{63B3BB69-23CF-44E3-9099-C40C66FF867C}">
                  <a14:compatExt spid="_x0000_s176179"/>
                </a:ext>
                <a:ext uri="{FF2B5EF4-FFF2-40B4-BE49-F238E27FC236}">
                  <a16:creationId xmlns:a16="http://schemas.microsoft.com/office/drawing/2014/main" id="{00000000-0008-0000-A900-00003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45</xdr:row>
          <xdr:rowOff>0</xdr:rowOff>
        </xdr:from>
        <xdr:to>
          <xdr:col>7</xdr:col>
          <xdr:colOff>9525</xdr:colOff>
          <xdr:row>46</xdr:row>
          <xdr:rowOff>0</xdr:rowOff>
        </xdr:to>
        <xdr:sp macro="" textlink="">
          <xdr:nvSpPr>
            <xdr:cNvPr id="176180" name="Check Box 52" hidden="1">
              <a:extLst>
                <a:ext uri="{63B3BB69-23CF-44E3-9099-C40C66FF867C}">
                  <a14:compatExt spid="_x0000_s176180"/>
                </a:ext>
                <a:ext uri="{FF2B5EF4-FFF2-40B4-BE49-F238E27FC236}">
                  <a16:creationId xmlns:a16="http://schemas.microsoft.com/office/drawing/2014/main" id="{00000000-0008-0000-A900-00003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48</xdr:row>
          <xdr:rowOff>0</xdr:rowOff>
        </xdr:from>
        <xdr:to>
          <xdr:col>6</xdr:col>
          <xdr:colOff>600075</xdr:colOff>
          <xdr:row>49</xdr:row>
          <xdr:rowOff>0</xdr:rowOff>
        </xdr:to>
        <xdr:sp macro="" textlink="">
          <xdr:nvSpPr>
            <xdr:cNvPr id="176181" name="Check Box 53" hidden="1">
              <a:extLst>
                <a:ext uri="{63B3BB69-23CF-44E3-9099-C40C66FF867C}">
                  <a14:compatExt spid="_x0000_s176181"/>
                </a:ext>
                <a:ext uri="{FF2B5EF4-FFF2-40B4-BE49-F238E27FC236}">
                  <a16:creationId xmlns:a16="http://schemas.microsoft.com/office/drawing/2014/main" id="{00000000-0008-0000-A900-00003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Refund request to fiscal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49</xdr:row>
          <xdr:rowOff>9525</xdr:rowOff>
        </xdr:from>
        <xdr:to>
          <xdr:col>6</xdr:col>
          <xdr:colOff>600075</xdr:colOff>
          <xdr:row>49</xdr:row>
          <xdr:rowOff>304800</xdr:rowOff>
        </xdr:to>
        <xdr:sp macro="" textlink="">
          <xdr:nvSpPr>
            <xdr:cNvPr id="176182" name="Check Box 54" hidden="1">
              <a:extLst>
                <a:ext uri="{63B3BB69-23CF-44E3-9099-C40C66FF867C}">
                  <a14:compatExt spid="_x0000_s176182"/>
                </a:ext>
                <a:ext uri="{FF2B5EF4-FFF2-40B4-BE49-F238E27FC236}">
                  <a16:creationId xmlns:a16="http://schemas.microsoft.com/office/drawing/2014/main" id="{00000000-0008-0000-A900-00003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50</xdr:row>
          <xdr:rowOff>9525</xdr:rowOff>
        </xdr:from>
        <xdr:to>
          <xdr:col>7</xdr:col>
          <xdr:colOff>0</xdr:colOff>
          <xdr:row>51</xdr:row>
          <xdr:rowOff>0</xdr:rowOff>
        </xdr:to>
        <xdr:sp macro="" textlink="">
          <xdr:nvSpPr>
            <xdr:cNvPr id="176183" name="Check Box 55" hidden="1">
              <a:extLst>
                <a:ext uri="{63B3BB69-23CF-44E3-9099-C40C66FF867C}">
                  <a14:compatExt spid="_x0000_s176183"/>
                </a:ext>
                <a:ext uri="{FF2B5EF4-FFF2-40B4-BE49-F238E27FC236}">
                  <a16:creationId xmlns:a16="http://schemas.microsoft.com/office/drawing/2014/main" id="{00000000-0008-0000-A900-00003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53</xdr:row>
          <xdr:rowOff>9525</xdr:rowOff>
        </xdr:from>
        <xdr:to>
          <xdr:col>7</xdr:col>
          <xdr:colOff>0</xdr:colOff>
          <xdr:row>53</xdr:row>
          <xdr:rowOff>304800</xdr:rowOff>
        </xdr:to>
        <xdr:sp macro="" textlink="">
          <xdr:nvSpPr>
            <xdr:cNvPr id="176184" name="Check Box 56" hidden="1">
              <a:extLst>
                <a:ext uri="{63B3BB69-23CF-44E3-9099-C40C66FF867C}">
                  <a14:compatExt spid="_x0000_s176184"/>
                </a:ext>
                <a:ext uri="{FF2B5EF4-FFF2-40B4-BE49-F238E27FC236}">
                  <a16:creationId xmlns:a16="http://schemas.microsoft.com/office/drawing/2014/main" id="{00000000-0008-0000-A900-00003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54</xdr:row>
          <xdr:rowOff>0</xdr:rowOff>
        </xdr:from>
        <xdr:to>
          <xdr:col>7</xdr:col>
          <xdr:colOff>0</xdr:colOff>
          <xdr:row>54</xdr:row>
          <xdr:rowOff>295275</xdr:rowOff>
        </xdr:to>
        <xdr:sp macro="" textlink="">
          <xdr:nvSpPr>
            <xdr:cNvPr id="176185" name="Check Box 57" hidden="1">
              <a:extLst>
                <a:ext uri="{63B3BB69-23CF-44E3-9099-C40C66FF867C}">
                  <a14:compatExt spid="_x0000_s176185"/>
                </a:ext>
                <a:ext uri="{FF2B5EF4-FFF2-40B4-BE49-F238E27FC236}">
                  <a16:creationId xmlns:a16="http://schemas.microsoft.com/office/drawing/2014/main" id="{00000000-0008-0000-A900-00003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57</xdr:row>
          <xdr:rowOff>0</xdr:rowOff>
        </xdr:from>
        <xdr:to>
          <xdr:col>6</xdr:col>
          <xdr:colOff>600075</xdr:colOff>
          <xdr:row>58</xdr:row>
          <xdr:rowOff>0</xdr:rowOff>
        </xdr:to>
        <xdr:sp macro="" textlink="">
          <xdr:nvSpPr>
            <xdr:cNvPr id="176186" name="Check Box 58" hidden="1">
              <a:extLst>
                <a:ext uri="{63B3BB69-23CF-44E3-9099-C40C66FF867C}">
                  <a14:compatExt spid="_x0000_s176186"/>
                </a:ext>
                <a:ext uri="{FF2B5EF4-FFF2-40B4-BE49-F238E27FC236}">
                  <a16:creationId xmlns:a16="http://schemas.microsoft.com/office/drawing/2014/main" id="{00000000-0008-0000-A900-00003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58</xdr:row>
          <xdr:rowOff>0</xdr:rowOff>
        </xdr:from>
        <xdr:to>
          <xdr:col>7</xdr:col>
          <xdr:colOff>0</xdr:colOff>
          <xdr:row>59</xdr:row>
          <xdr:rowOff>0</xdr:rowOff>
        </xdr:to>
        <xdr:sp macro="" textlink="">
          <xdr:nvSpPr>
            <xdr:cNvPr id="176187" name="Check Box 59" hidden="1">
              <a:extLst>
                <a:ext uri="{63B3BB69-23CF-44E3-9099-C40C66FF867C}">
                  <a14:compatExt spid="_x0000_s176187"/>
                </a:ext>
                <a:ext uri="{FF2B5EF4-FFF2-40B4-BE49-F238E27FC236}">
                  <a16:creationId xmlns:a16="http://schemas.microsoft.com/office/drawing/2014/main" id="{00000000-0008-0000-A900-00003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61</xdr:row>
          <xdr:rowOff>9525</xdr:rowOff>
        </xdr:from>
        <xdr:to>
          <xdr:col>7</xdr:col>
          <xdr:colOff>0</xdr:colOff>
          <xdr:row>62</xdr:row>
          <xdr:rowOff>0</xdr:rowOff>
        </xdr:to>
        <xdr:sp macro="" textlink="">
          <xdr:nvSpPr>
            <xdr:cNvPr id="176188" name="Check Box 60" hidden="1">
              <a:extLst>
                <a:ext uri="{63B3BB69-23CF-44E3-9099-C40C66FF867C}">
                  <a14:compatExt spid="_x0000_s176188"/>
                </a:ext>
                <a:ext uri="{FF2B5EF4-FFF2-40B4-BE49-F238E27FC236}">
                  <a16:creationId xmlns:a16="http://schemas.microsoft.com/office/drawing/2014/main" id="{00000000-0008-0000-A900-00003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Information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62</xdr:row>
          <xdr:rowOff>0</xdr:rowOff>
        </xdr:from>
        <xdr:to>
          <xdr:col>6</xdr:col>
          <xdr:colOff>600075</xdr:colOff>
          <xdr:row>62</xdr:row>
          <xdr:rowOff>304800</xdr:rowOff>
        </xdr:to>
        <xdr:sp macro="" textlink="">
          <xdr:nvSpPr>
            <xdr:cNvPr id="176189" name="Check Box 61" hidden="1">
              <a:extLst>
                <a:ext uri="{63B3BB69-23CF-44E3-9099-C40C66FF867C}">
                  <a14:compatExt spid="_x0000_s176189"/>
                </a:ext>
                <a:ext uri="{FF2B5EF4-FFF2-40B4-BE49-F238E27FC236}">
                  <a16:creationId xmlns:a16="http://schemas.microsoft.com/office/drawing/2014/main" id="{00000000-0008-0000-A900-00003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64</xdr:row>
          <xdr:rowOff>304800</xdr:rowOff>
        </xdr:from>
        <xdr:to>
          <xdr:col>3</xdr:col>
          <xdr:colOff>0</xdr:colOff>
          <xdr:row>66</xdr:row>
          <xdr:rowOff>9525</xdr:rowOff>
        </xdr:to>
        <xdr:sp macro="" textlink="">
          <xdr:nvSpPr>
            <xdr:cNvPr id="176190" name="Check Box 62" hidden="1">
              <a:extLst>
                <a:ext uri="{63B3BB69-23CF-44E3-9099-C40C66FF867C}">
                  <a14:compatExt spid="_x0000_s176190"/>
                </a:ext>
                <a:ext uri="{FF2B5EF4-FFF2-40B4-BE49-F238E27FC236}">
                  <a16:creationId xmlns:a16="http://schemas.microsoft.com/office/drawing/2014/main" id="{00000000-0008-0000-A900-00003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Letter sent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66</xdr:row>
          <xdr:rowOff>0</xdr:rowOff>
        </xdr:from>
        <xdr:to>
          <xdr:col>3</xdr:col>
          <xdr:colOff>0</xdr:colOff>
          <xdr:row>66</xdr:row>
          <xdr:rowOff>295275</xdr:rowOff>
        </xdr:to>
        <xdr:sp macro="" textlink="">
          <xdr:nvSpPr>
            <xdr:cNvPr id="176191" name="Check Box 63" hidden="1">
              <a:extLst>
                <a:ext uri="{63B3BB69-23CF-44E3-9099-C40C66FF867C}">
                  <a14:compatExt spid="_x0000_s176191"/>
                </a:ext>
                <a:ext uri="{FF2B5EF4-FFF2-40B4-BE49-F238E27FC236}">
                  <a16:creationId xmlns:a16="http://schemas.microsoft.com/office/drawing/2014/main" id="{00000000-0008-0000-A900-00003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65</xdr:row>
          <xdr:rowOff>9525</xdr:rowOff>
        </xdr:from>
        <xdr:to>
          <xdr:col>6</xdr:col>
          <xdr:colOff>600075</xdr:colOff>
          <xdr:row>66</xdr:row>
          <xdr:rowOff>0</xdr:rowOff>
        </xdr:to>
        <xdr:sp macro="" textlink="">
          <xdr:nvSpPr>
            <xdr:cNvPr id="176192" name="Check Box 64" hidden="1">
              <a:extLst>
                <a:ext uri="{63B3BB69-23CF-44E3-9099-C40C66FF867C}">
                  <a14:compatExt spid="_x0000_s176192"/>
                </a:ext>
                <a:ext uri="{FF2B5EF4-FFF2-40B4-BE49-F238E27FC236}">
                  <a16:creationId xmlns:a16="http://schemas.microsoft.com/office/drawing/2014/main" id="{00000000-0008-0000-A900-00004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Info/add'l fee received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65</xdr:row>
          <xdr:rowOff>304800</xdr:rowOff>
        </xdr:from>
        <xdr:to>
          <xdr:col>7</xdr:col>
          <xdr:colOff>0</xdr:colOff>
          <xdr:row>66</xdr:row>
          <xdr:rowOff>304800</xdr:rowOff>
        </xdr:to>
        <xdr:sp macro="" textlink="">
          <xdr:nvSpPr>
            <xdr:cNvPr id="176193" name="Check Box 65" hidden="1">
              <a:extLst>
                <a:ext uri="{63B3BB69-23CF-44E3-9099-C40C66FF867C}">
                  <a14:compatExt spid="_x0000_s176193"/>
                </a:ext>
                <a:ext uri="{FF2B5EF4-FFF2-40B4-BE49-F238E27FC236}">
                  <a16:creationId xmlns:a16="http://schemas.microsoft.com/office/drawing/2014/main" id="{00000000-0008-0000-A900-00004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 call/Date/Contact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9525</xdr:rowOff>
        </xdr:from>
        <xdr:to>
          <xdr:col>2</xdr:col>
          <xdr:colOff>1400175</xdr:colOff>
          <xdr:row>45</xdr:row>
          <xdr:rowOff>304800</xdr:rowOff>
        </xdr:to>
        <xdr:sp macro="" textlink="">
          <xdr:nvSpPr>
            <xdr:cNvPr id="176195" name="Check Box 67" hidden="1">
              <a:extLst>
                <a:ext uri="{63B3BB69-23CF-44E3-9099-C40C66FF867C}">
                  <a14:compatExt spid="_x0000_s176195"/>
                </a:ext>
                <a:ext uri="{FF2B5EF4-FFF2-40B4-BE49-F238E27FC236}">
                  <a16:creationId xmlns:a16="http://schemas.microsoft.com/office/drawing/2014/main" id="{00000000-0008-0000-A900-00004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Accepted</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pyright.gov/Users/jharry/AppData/Local/Microsoft/Windows/Temporary%20Internet%20Files/Content.Outlook/F83HKJM2/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pyright.gov/Users/jharry/AppData/Local/Microsoft/Windows/Temporary%20Internet%20Files/Content.Outlook/F83HKJM2/RecoveredExternalLink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pyright.gov/Users/jharry/AppData/Local/Microsoft/Windows/Temporary%20Internet%20Files/Content.Outlook/F83HKJM2/RecoveredExternalLink3"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pyright.gov/Users/jharry/AppData/Local/Microsoft/Windows/Temporary%20Internet%20Files/Content.Outlook/F83HKJM2/RecoveredExternalLink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L INSTRUCTIONS"/>
      <sheetName val="General Data Input tab"/>
      <sheetName val="Gross Receipts tab"/>
      <sheetName val="Signals"/>
      <sheetName val="Pg 1 - Space A-C"/>
      <sheetName val="Pg 1b - Space D (1)"/>
      <sheetName val="Pg 1b - Space D (2)"/>
      <sheetName val="Pg 1b - Space D (3)"/>
      <sheetName val="Pg 2 - Space E-F"/>
      <sheetName val="Pg 3 - Space G (AA)"/>
      <sheetName val="Pg 3 - Space G (AB)"/>
      <sheetName val="Pg 3 - Space G (AC)"/>
      <sheetName val="Pg 3 - Space G (AD)"/>
      <sheetName val="Pg 3 - Space G (AE)"/>
      <sheetName val="Pg 3 - Space G (AF)"/>
      <sheetName val="Pg 3 - Space G (AG)"/>
      <sheetName val="Pg 3 - Space G (AH)"/>
      <sheetName val="Pg 3 - Space G (AI)"/>
      <sheetName val="Pg 3 - Space G (AJ)"/>
      <sheetName val="Pg 3 - Space G (AK)"/>
      <sheetName val="Pg 3 - Space G (AL)"/>
      <sheetName val="Pg 3 - Space G (AM)"/>
      <sheetName val="Pg 3 - Space G (AN)"/>
      <sheetName val="Pg 3 - Space G (AO)"/>
      <sheetName val="Pg 3 - Space G (AP)"/>
      <sheetName val="Pg 3 - Space G (AQ)"/>
      <sheetName val="Pg 3 - Space G (AR)"/>
      <sheetName val="Pg 3 - Space G (AS)"/>
      <sheetName val="Pg 3 - Space G (AT)"/>
      <sheetName val="Pg 3 - Space G (AU)"/>
      <sheetName val="Pg 3 - Space G (AV)"/>
      <sheetName val="Pg 3 - Space G (AW)"/>
      <sheetName val="Pg 4 - Space H"/>
      <sheetName val="Pg 5 - Space I"/>
      <sheetName val="Pg 6 - Space J"/>
      <sheetName val="Pg 7 - Space K-L"/>
      <sheetName val="pg 8 Space M-O"/>
      <sheetName val="Pg 9 - Space P-Q"/>
      <sheetName val="Pg 10 - DSE Instructions"/>
      <sheetName val="Pg 11 - Part 1-2"/>
      <sheetName val="Pg 11 - Part 2 (continued)"/>
      <sheetName val="Pg 12 Part 3-5"/>
      <sheetName val="Pg 13 - Part 6"/>
      <sheetName val="Pg 13 - Part 6 (Continued)"/>
      <sheetName val="Pg 14 - Part 7"/>
      <sheetName val="Pg 15 - Part 7"/>
      <sheetName val="Pg 16 - Part 7- 8"/>
      <sheetName val="Pg 17 - Part  8-9"/>
      <sheetName val="Pg 18 - Instructions"/>
      <sheetName val="Pg 19 - Part 9 (1)"/>
      <sheetName val="Pg 19 - Part 9 (2)"/>
      <sheetName val="Pg 19 - Part 9 (3)"/>
      <sheetName val="Pg 19 - Part 9 (4)"/>
      <sheetName val="Pg 19 - Part 9 (5)"/>
      <sheetName val="Pg 19 - Part 9 (6)"/>
      <sheetName val="Pg 19 - Part 9 (7)"/>
      <sheetName val="Pg 19 - Part 9 (8)"/>
      <sheetName val="Pg 19 - Part 9 (9)"/>
      <sheetName val="Pg 19 - Part 9 (10)"/>
      <sheetName val="Pg 19 - Part 9 (11)"/>
      <sheetName val="Pg 19 - Part 9 (12)"/>
      <sheetName val="Pg 19 - Part 9 (13)"/>
      <sheetName val="Pg 19 - Part 9 (14)"/>
      <sheetName val="Pg 19 - Part 9 (15)"/>
      <sheetName val="Pg 19 - Part 9 (16)"/>
      <sheetName val="Pg 19 - Part 9 (17)"/>
      <sheetName val="Pg 19 - Part 9 (18)"/>
      <sheetName val="Pg 19 - Part 9 (19)"/>
      <sheetName val="Pg 19 - Part 9 (20)"/>
      <sheetName val="Pg 19 - Part 9 (21)"/>
      <sheetName val="Pg 19 - Part 9 (22)"/>
      <sheetName val="Pg 19 - Part 9 (23)"/>
      <sheetName val="Pg 19 - Part 9 (24)"/>
      <sheetName val="Pg 19 - Part 9 (25)"/>
      <sheetName val="Pg 19 - Part 9 (26)"/>
      <sheetName val="Pg 19 - Part 9 (27)"/>
      <sheetName val="Pg 19 - Part 9 (28)"/>
      <sheetName val="Pg 19 - Part 9 (29)"/>
      <sheetName val="Pg 19 - Part 9 (30)"/>
      <sheetName val="Pg 19 - Part 9 (31)"/>
      <sheetName val="Pg 19 - Part 9 (32)"/>
      <sheetName val="Pg 19 - Part 9 (33)"/>
      <sheetName val="Pg 19 - Part 9 (34)"/>
      <sheetName val="Pg 19 - Part 9 (35)"/>
      <sheetName val="Pg 19 - Part 9 (36)"/>
      <sheetName val="Pg 19 - Part 9 (37)"/>
      <sheetName val="Pg 19 - Part 9 (38)"/>
      <sheetName val="Pg 19 - Part 9 (39)"/>
      <sheetName val="Pg 19 - Part 9 (40)"/>
      <sheetName val="Pg 19 - 3.75 Fee Part 9 (1)"/>
      <sheetName val="Pg 19 - 3.75 Fee Part 9 (2)"/>
      <sheetName val="Pg 19 - 3.75 Fee Part 9 (3)"/>
      <sheetName val="Pg 19 - 3.75 Fee Part 9 (4)"/>
      <sheetName val="Pg 19 - 3.75 Fee Part 9 (5)"/>
      <sheetName val="Pg 19 - 3.75 Fee Part 9 (6)"/>
      <sheetName val="Pg 19 - 3.75 Fee Part 9 (7)"/>
      <sheetName val="Pg 19 - 3.75 Fee Part 9 (8)"/>
      <sheetName val="Pg 19 - 3.75 Fee Part 9 (9)"/>
      <sheetName val="Pg 19 - 3.75 Fee Part 9 (10)"/>
      <sheetName val="Pg 19 - 3.75 Fee Part 9 (11)"/>
      <sheetName val="Pg 19 - 3.75 Fee Part 9 (12)"/>
      <sheetName val="Pg 19 - 3.75 Fee Part 9 (13)"/>
      <sheetName val="Pg 19 - 3.75 Fee Part 9 (14)"/>
      <sheetName val="Pg 19 - 3.75 Fee Part 9 (15)"/>
      <sheetName val="Pg 19 - 3.75 Fee Part 9 (16)"/>
      <sheetName val="Pg 19 - 3.75 Fee Part 9 (17)"/>
      <sheetName val="Pg 19 - 3.75 Fee Part 9 (18)"/>
      <sheetName val="Pg 19 - 3.75 Fee Part 9 (19)"/>
      <sheetName val="Pg 19 - 3.75 Fee Part 9 (20)"/>
      <sheetName val="Pg 19 - 3.75 Fee Part 9 (21)"/>
      <sheetName val="Pg 19 - 3.75 Fee Part 9 (22)"/>
      <sheetName val="Pg 19 - 3.75 Fee Part 9 (23)"/>
      <sheetName val="Pg 19 - 3.75 Fee Part 9 (24)"/>
      <sheetName val="Pg 19 - 3.75 Fee Part 9 (25)"/>
      <sheetName val="Pg 19 - 3.75 Fee Part 9 (26)"/>
      <sheetName val="Pg 19 - 3.75 Fee Part 9 (27)"/>
      <sheetName val="Pg 19 - 3.75 Fee Part 9 (28)"/>
      <sheetName val="Pg 19 - 3.75 Fee Part 9 (29)"/>
      <sheetName val="Pg 19 - 3.75 Fee Part 9 (30)"/>
      <sheetName val="Pg 19 - 3.75 Fee Part 9 (31)"/>
      <sheetName val="Pg 19 - 3.75 Fee Part 9 (32)"/>
      <sheetName val="Pg 19 - 3.75 Fee Part 9 (33)"/>
      <sheetName val="Pg 19 - 3.75 Fee Part 9 (34)"/>
      <sheetName val="Pg 19 - 3.75 Fee Part 9 (35)"/>
      <sheetName val="Pg 19 - 3.75 Fee Part 9 (36)"/>
      <sheetName val="Pg 19 - 3.75 Fee Part 9 (37)"/>
      <sheetName val="Pg 19 - 3.75 Fee Part 9 (38)"/>
      <sheetName val="Pg 19 - 3.75 Fee Part 9 (39)"/>
      <sheetName val="Pg 19 - 3.75 Fee Part 9 (40)"/>
      <sheetName val="Pg 20 Part 9 (1)"/>
      <sheetName val="Pg 20 Part 9 (2)"/>
      <sheetName val="Pg 20 Part 9 (3)"/>
      <sheetName val="Pg 20 Part 9 (4)"/>
      <sheetName val="Pg 20 Part 9 (5)"/>
      <sheetName val="Pg 20 Part 9 (6)"/>
      <sheetName val="Pg 20 Part 9 (7)"/>
      <sheetName val="Pg 20 Part 9 (8)"/>
      <sheetName val="Pg 20 Part 9 (9)"/>
      <sheetName val="Pg 20 Part 9 (10)"/>
      <sheetName val="Pg 20 Part 9 (11)"/>
      <sheetName val="Pg 20 Part 9 (12)"/>
      <sheetName val="Pg 20 Part 9 (13)"/>
      <sheetName val="Pg 20 Part 9 (14)"/>
      <sheetName val="Pg 20 Part 9 (15)"/>
      <sheetName val="Pg 20 Part 9 (16)"/>
      <sheetName val="Pg 20 Part 9 (17)"/>
      <sheetName val="Pg 20 Part 9 (18)"/>
      <sheetName val="Pg 20 Part 9 (19)"/>
      <sheetName val="Pg 20 Part 9 (20)"/>
      <sheetName val="Pg 20 Part 9 (21)"/>
      <sheetName val="Pg 20 Part 9 (22)"/>
      <sheetName val="Pg 20 Part 9 (23)"/>
      <sheetName val="Pg 20 Part 9 (24)"/>
      <sheetName val="Pg 20 Part 9 (25)"/>
      <sheetName val="Pg 20 Part 9 (26)"/>
      <sheetName val="Pg 20 Part 9 (27)"/>
      <sheetName val="Pg 20 Part 9 (28)"/>
      <sheetName val="Pg 20 Part 9 (29)"/>
      <sheetName val="Pg 20 Part 9 (30)"/>
      <sheetName val="Pg 20 Part 9 (31)"/>
      <sheetName val="Pg 20 Part 9 (32)"/>
      <sheetName val="Pg 20 Part 9 (33)"/>
      <sheetName val="Pg 20 Part 9 (34)"/>
      <sheetName val="Pg 20 Part 9 (35)"/>
      <sheetName val="Pg 20 Part 9 (36)"/>
      <sheetName val="Pg 20 Part 9 (37)"/>
      <sheetName val="Pg 20 Part 9 (38)"/>
      <sheetName val="Pg 20 Part 9 (39)"/>
      <sheetName val="Pg 20 Part 9 (40)"/>
      <sheetName val="data tab"/>
    </sheetNames>
    <sheetDataSet>
      <sheetData sheetId="0"/>
      <sheetData sheetId="1"/>
      <sheetData sheetId="2">
        <row r="9">
          <cell r="A9" t="str">
            <v>FIRST</v>
          </cell>
          <cell r="B9">
            <v>1</v>
          </cell>
        </row>
        <row r="10">
          <cell r="A10" t="str">
            <v>SECOND</v>
          </cell>
          <cell r="B10">
            <v>2</v>
          </cell>
        </row>
        <row r="11">
          <cell r="A11" t="str">
            <v>THIRD</v>
          </cell>
          <cell r="B11">
            <v>3</v>
          </cell>
        </row>
        <row r="12">
          <cell r="A12" t="str">
            <v>FOURTH</v>
          </cell>
          <cell r="B12">
            <v>4</v>
          </cell>
        </row>
        <row r="13">
          <cell r="A13" t="str">
            <v>FIFTH</v>
          </cell>
          <cell r="B13">
            <v>5</v>
          </cell>
        </row>
        <row r="14">
          <cell r="A14" t="str">
            <v>SIXTH</v>
          </cell>
          <cell r="B14">
            <v>6</v>
          </cell>
        </row>
        <row r="15">
          <cell r="A15" t="str">
            <v>SEVENTH</v>
          </cell>
          <cell r="B15">
            <v>7</v>
          </cell>
        </row>
        <row r="16">
          <cell r="A16" t="str">
            <v>EIGHTH</v>
          </cell>
          <cell r="B16">
            <v>8</v>
          </cell>
        </row>
        <row r="17">
          <cell r="A17" t="str">
            <v>NINTH</v>
          </cell>
          <cell r="B17">
            <v>9</v>
          </cell>
        </row>
        <row r="18">
          <cell r="A18" t="str">
            <v>TENTH</v>
          </cell>
          <cell r="B18">
            <v>10</v>
          </cell>
        </row>
        <row r="19">
          <cell r="A19" t="str">
            <v>ELEVENTH</v>
          </cell>
          <cell r="B19">
            <v>11</v>
          </cell>
        </row>
        <row r="20">
          <cell r="A20" t="str">
            <v>TWELVTH</v>
          </cell>
          <cell r="B20">
            <v>12</v>
          </cell>
        </row>
        <row r="21">
          <cell r="A21" t="str">
            <v>THIRTEENTH</v>
          </cell>
          <cell r="B21">
            <v>13</v>
          </cell>
        </row>
        <row r="22">
          <cell r="A22" t="str">
            <v>FOURTEENTH</v>
          </cell>
          <cell r="B22">
            <v>14</v>
          </cell>
        </row>
        <row r="23">
          <cell r="A23" t="str">
            <v>FIFTEENTH</v>
          </cell>
          <cell r="B23">
            <v>15</v>
          </cell>
        </row>
        <row r="24">
          <cell r="A24" t="str">
            <v>SIXTEENTH</v>
          </cell>
          <cell r="B24">
            <v>16</v>
          </cell>
        </row>
        <row r="25">
          <cell r="A25" t="str">
            <v>SEVENTEENTH</v>
          </cell>
          <cell r="B25">
            <v>17</v>
          </cell>
        </row>
        <row r="26">
          <cell r="A26" t="str">
            <v>EIGHTEENTH</v>
          </cell>
          <cell r="B26">
            <v>18</v>
          </cell>
        </row>
        <row r="27">
          <cell r="A27" t="str">
            <v>NINTEENTH</v>
          </cell>
          <cell r="B27">
            <v>19</v>
          </cell>
        </row>
        <row r="28">
          <cell r="A28" t="str">
            <v>TWENTIETH</v>
          </cell>
          <cell r="B28">
            <v>20</v>
          </cell>
        </row>
        <row r="29">
          <cell r="A29" t="str">
            <v>TWENTY-FIRST</v>
          </cell>
          <cell r="B29">
            <v>21</v>
          </cell>
        </row>
        <row r="30">
          <cell r="A30" t="str">
            <v>TWENTY-SECOND</v>
          </cell>
          <cell r="B30">
            <v>22</v>
          </cell>
        </row>
        <row r="31">
          <cell r="A31" t="str">
            <v>TWENTY-THIRD</v>
          </cell>
          <cell r="B31">
            <v>23</v>
          </cell>
        </row>
        <row r="32">
          <cell r="A32" t="str">
            <v>TWENTY-FOURTH</v>
          </cell>
          <cell r="B32">
            <v>24</v>
          </cell>
        </row>
        <row r="33">
          <cell r="A33" t="str">
            <v>TWENTY-FIFTH</v>
          </cell>
          <cell r="B33">
            <v>25</v>
          </cell>
        </row>
        <row r="34">
          <cell r="A34" t="str">
            <v>TWENTY-SIXTH</v>
          </cell>
          <cell r="B34">
            <v>26</v>
          </cell>
        </row>
        <row r="35">
          <cell r="A35" t="str">
            <v>TWENTY-SEVENTH</v>
          </cell>
          <cell r="B35">
            <v>27</v>
          </cell>
        </row>
        <row r="36">
          <cell r="A36" t="str">
            <v>TWENTY-EIGHTH</v>
          </cell>
          <cell r="B36">
            <v>28</v>
          </cell>
        </row>
        <row r="37">
          <cell r="A37" t="str">
            <v>TWENTY-NINTH</v>
          </cell>
          <cell r="B37">
            <v>29</v>
          </cell>
        </row>
        <row r="38">
          <cell r="A38" t="str">
            <v>THIRTIETH</v>
          </cell>
          <cell r="B38">
            <v>30</v>
          </cell>
        </row>
        <row r="39">
          <cell r="A39" t="str">
            <v>THIRTY-FIRST</v>
          </cell>
          <cell r="B39">
            <v>31</v>
          </cell>
        </row>
        <row r="40">
          <cell r="A40" t="str">
            <v>THIRTY-SECOND</v>
          </cell>
          <cell r="B40">
            <v>32</v>
          </cell>
        </row>
        <row r="41">
          <cell r="A41" t="str">
            <v>THIRTY-THIRD</v>
          </cell>
          <cell r="B41">
            <v>33</v>
          </cell>
        </row>
        <row r="42">
          <cell r="A42" t="str">
            <v>THIRTY-FOURTH</v>
          </cell>
          <cell r="B42">
            <v>34</v>
          </cell>
        </row>
        <row r="43">
          <cell r="A43" t="str">
            <v>THIRTY-FIFTH</v>
          </cell>
          <cell r="B43">
            <v>35</v>
          </cell>
        </row>
        <row r="44">
          <cell r="A44" t="str">
            <v>THIRTY-SIXTH</v>
          </cell>
          <cell r="B44">
            <v>36</v>
          </cell>
        </row>
        <row r="45">
          <cell r="A45" t="str">
            <v>THIRTY-SEVENTH</v>
          </cell>
          <cell r="B45">
            <v>37</v>
          </cell>
        </row>
        <row r="46">
          <cell r="A46" t="str">
            <v>THIRTY-EIGHTH</v>
          </cell>
          <cell r="B46">
            <v>38</v>
          </cell>
        </row>
        <row r="47">
          <cell r="A47" t="str">
            <v>THIRTY-NINTH</v>
          </cell>
          <cell r="B47">
            <v>39</v>
          </cell>
        </row>
        <row r="48">
          <cell r="A48" t="str">
            <v>FORTIETH</v>
          </cell>
          <cell r="B48">
            <v>40</v>
          </cell>
        </row>
        <row r="49">
          <cell r="A49" t="str">
            <v>FORTY-FIRST</v>
          </cell>
          <cell r="B49">
            <v>41</v>
          </cell>
        </row>
        <row r="50">
          <cell r="A50" t="str">
            <v>FORTY-SECOND</v>
          </cell>
          <cell r="B50">
            <v>42</v>
          </cell>
        </row>
        <row r="51">
          <cell r="A51" t="str">
            <v>FORTY-THIRD</v>
          </cell>
          <cell r="B51">
            <v>43</v>
          </cell>
        </row>
        <row r="52">
          <cell r="A52" t="str">
            <v>FORTY-FOURTH</v>
          </cell>
          <cell r="B52">
            <v>44</v>
          </cell>
        </row>
        <row r="53">
          <cell r="A53" t="str">
            <v>FORTY-FIFTH</v>
          </cell>
          <cell r="B53">
            <v>45</v>
          </cell>
        </row>
        <row r="54">
          <cell r="A54" t="str">
            <v>FORTY-SIXTH</v>
          </cell>
          <cell r="B54">
            <v>46</v>
          </cell>
        </row>
        <row r="55">
          <cell r="A55" t="str">
            <v>FORTY-SEVENTH</v>
          </cell>
          <cell r="B55">
            <v>47</v>
          </cell>
        </row>
        <row r="56">
          <cell r="A56" t="str">
            <v>FORTY-EIGHTH</v>
          </cell>
          <cell r="B56">
            <v>48</v>
          </cell>
        </row>
        <row r="57">
          <cell r="A57" t="str">
            <v>FORTY-NINTH</v>
          </cell>
          <cell r="B57">
            <v>49</v>
          </cell>
        </row>
        <row r="58">
          <cell r="A58" t="str">
            <v>FIFTIETH</v>
          </cell>
          <cell r="B58">
            <v>50</v>
          </cell>
        </row>
        <row r="59">
          <cell r="A59" t="str">
            <v>FIFTY-FIRST</v>
          </cell>
          <cell r="B59">
            <v>51</v>
          </cell>
        </row>
        <row r="60">
          <cell r="A60" t="str">
            <v>FIFTY-SECOND</v>
          </cell>
          <cell r="B60">
            <v>52</v>
          </cell>
        </row>
        <row r="61">
          <cell r="A61" t="str">
            <v>FIFTY-THIRD</v>
          </cell>
          <cell r="B61">
            <v>53</v>
          </cell>
        </row>
        <row r="62">
          <cell r="A62" t="str">
            <v>FIFTY-FOURTH</v>
          </cell>
          <cell r="B62">
            <v>54</v>
          </cell>
        </row>
        <row r="63">
          <cell r="A63" t="str">
            <v>FIFTY-FIFTH</v>
          </cell>
          <cell r="B63">
            <v>55</v>
          </cell>
        </row>
        <row r="64">
          <cell r="A64" t="str">
            <v>FIFTY-SIXTH</v>
          </cell>
          <cell r="B64">
            <v>56</v>
          </cell>
        </row>
        <row r="65">
          <cell r="A65" t="str">
            <v>FIFTY-SEVENTH</v>
          </cell>
          <cell r="B65">
            <v>57</v>
          </cell>
        </row>
        <row r="66">
          <cell r="A66" t="str">
            <v>FIFTY-EIGHTH</v>
          </cell>
          <cell r="B66">
            <v>58</v>
          </cell>
        </row>
        <row r="67">
          <cell r="A67" t="str">
            <v>FIFTY-NINTH</v>
          </cell>
          <cell r="B67">
            <v>59</v>
          </cell>
        </row>
        <row r="68">
          <cell r="A68" t="str">
            <v>SIXTIETH</v>
          </cell>
          <cell r="B68">
            <v>60</v>
          </cell>
        </row>
        <row r="69">
          <cell r="A69" t="str">
            <v>SIXTY-FIRST</v>
          </cell>
          <cell r="B69">
            <v>61</v>
          </cell>
        </row>
        <row r="70">
          <cell r="A70" t="str">
            <v>SIXTY-SECOND</v>
          </cell>
          <cell r="B70">
            <v>62</v>
          </cell>
        </row>
        <row r="71">
          <cell r="A71" t="str">
            <v>SIXTY-THIRD</v>
          </cell>
          <cell r="B71">
            <v>63</v>
          </cell>
        </row>
        <row r="72">
          <cell r="A72" t="str">
            <v>SIXTY-FOURTH</v>
          </cell>
          <cell r="B72">
            <v>64</v>
          </cell>
        </row>
        <row r="73">
          <cell r="A73" t="str">
            <v>SIXTY-FIFTH</v>
          </cell>
          <cell r="B73">
            <v>65</v>
          </cell>
        </row>
        <row r="74">
          <cell r="A74" t="str">
            <v>SIXTY-SIXTH</v>
          </cell>
          <cell r="B74">
            <v>66</v>
          </cell>
        </row>
        <row r="75">
          <cell r="A75" t="str">
            <v>SIXTY-SEVENTH</v>
          </cell>
          <cell r="B75">
            <v>67</v>
          </cell>
        </row>
        <row r="76">
          <cell r="A76" t="str">
            <v>SIXTY-EIGHTH</v>
          </cell>
          <cell r="B76">
            <v>68</v>
          </cell>
        </row>
        <row r="77">
          <cell r="A77" t="str">
            <v>SIXTY-NINTH</v>
          </cell>
          <cell r="B77">
            <v>69</v>
          </cell>
        </row>
        <row r="78">
          <cell r="A78" t="str">
            <v>SEVENTIETH</v>
          </cell>
          <cell r="B78">
            <v>70</v>
          </cell>
        </row>
        <row r="79">
          <cell r="A79" t="str">
            <v>SEVENTY-FIRST</v>
          </cell>
          <cell r="B79">
            <v>71</v>
          </cell>
        </row>
        <row r="80">
          <cell r="A80" t="str">
            <v>SEVENTY-SECOND</v>
          </cell>
          <cell r="B80">
            <v>72</v>
          </cell>
        </row>
        <row r="81">
          <cell r="A81" t="str">
            <v>SEVENTY-THIRD</v>
          </cell>
          <cell r="B81">
            <v>73</v>
          </cell>
        </row>
        <row r="82">
          <cell r="A82" t="str">
            <v>SEVENTY-FOURTH</v>
          </cell>
          <cell r="B82">
            <v>74</v>
          </cell>
        </row>
        <row r="83">
          <cell r="A83" t="str">
            <v>SEVENTY-FIFTH</v>
          </cell>
          <cell r="B83">
            <v>75</v>
          </cell>
        </row>
        <row r="84">
          <cell r="A84" t="str">
            <v>SEVENTY-SIXTH</v>
          </cell>
          <cell r="B84">
            <v>76</v>
          </cell>
        </row>
        <row r="85">
          <cell r="A85" t="str">
            <v>SEVENTY-SEVENTH</v>
          </cell>
          <cell r="B85">
            <v>77</v>
          </cell>
        </row>
        <row r="86">
          <cell r="A86" t="str">
            <v>SEVENTY-EIGHTH</v>
          </cell>
          <cell r="B86">
            <v>78</v>
          </cell>
        </row>
        <row r="87">
          <cell r="A87" t="str">
            <v>SEVENTY-NINTH</v>
          </cell>
          <cell r="B87">
            <v>79</v>
          </cell>
        </row>
        <row r="88">
          <cell r="A88" t="str">
            <v>EIGHTIETH</v>
          </cell>
          <cell r="B88">
            <v>80</v>
          </cell>
        </row>
        <row r="89">
          <cell r="A89" t="str">
            <v>EIGHTY-FIRST</v>
          </cell>
          <cell r="B89">
            <v>81</v>
          </cell>
        </row>
        <row r="90">
          <cell r="A90" t="str">
            <v>EIGHTY-SECOND</v>
          </cell>
          <cell r="B90">
            <v>82</v>
          </cell>
        </row>
        <row r="91">
          <cell r="A91" t="str">
            <v>EIGHTY-THIRD</v>
          </cell>
          <cell r="B91">
            <v>83</v>
          </cell>
        </row>
        <row r="92">
          <cell r="A92" t="str">
            <v>EIGHTY-FOURTH</v>
          </cell>
          <cell r="B92">
            <v>84</v>
          </cell>
        </row>
        <row r="93">
          <cell r="A93" t="str">
            <v>EIGHTY-FIFTH</v>
          </cell>
          <cell r="B93">
            <v>85</v>
          </cell>
        </row>
        <row r="94">
          <cell r="A94" t="str">
            <v>EIGHTY-SIXTH</v>
          </cell>
          <cell r="B94">
            <v>86</v>
          </cell>
        </row>
        <row r="95">
          <cell r="A95" t="str">
            <v>EIGHTY-SEVENTH</v>
          </cell>
          <cell r="B95">
            <v>87</v>
          </cell>
        </row>
        <row r="96">
          <cell r="A96" t="str">
            <v>EIGHTY-EIGHTH</v>
          </cell>
          <cell r="B96">
            <v>88</v>
          </cell>
        </row>
        <row r="97">
          <cell r="A97" t="str">
            <v>EIGHTY-NINTH</v>
          </cell>
          <cell r="B97">
            <v>89</v>
          </cell>
        </row>
        <row r="98">
          <cell r="A98" t="str">
            <v>NINTIETH</v>
          </cell>
          <cell r="B98">
            <v>90</v>
          </cell>
        </row>
        <row r="99">
          <cell r="A99" t="str">
            <v>NINETY-FIRST</v>
          </cell>
          <cell r="B99">
            <v>91</v>
          </cell>
        </row>
        <row r="100">
          <cell r="A100" t="str">
            <v>NINETY-SECOND</v>
          </cell>
          <cell r="B100">
            <v>92</v>
          </cell>
        </row>
        <row r="101">
          <cell r="A101" t="str">
            <v>NINETY-THIRD</v>
          </cell>
          <cell r="B101">
            <v>93</v>
          </cell>
        </row>
        <row r="102">
          <cell r="A102" t="str">
            <v>NINETY-FOURTH</v>
          </cell>
          <cell r="B102">
            <v>94</v>
          </cell>
        </row>
        <row r="103">
          <cell r="A103" t="str">
            <v>NINETY-FIFTH</v>
          </cell>
          <cell r="B103">
            <v>95</v>
          </cell>
        </row>
        <row r="104">
          <cell r="A104" t="str">
            <v>NINETY-SIXTH</v>
          </cell>
          <cell r="B104">
            <v>96</v>
          </cell>
        </row>
        <row r="105">
          <cell r="A105" t="str">
            <v>NINETY-SEVENTH</v>
          </cell>
          <cell r="B105">
            <v>97</v>
          </cell>
        </row>
        <row r="106">
          <cell r="A106" t="str">
            <v>NINETY-EIGHTH</v>
          </cell>
          <cell r="B106">
            <v>98</v>
          </cell>
        </row>
        <row r="107">
          <cell r="A107" t="str">
            <v>NINETY-NINTH</v>
          </cell>
          <cell r="B107">
            <v>99</v>
          </cell>
        </row>
        <row r="108">
          <cell r="A108" t="str">
            <v>ONE HUNDREDTH</v>
          </cell>
          <cell r="B108">
            <v>100</v>
          </cell>
        </row>
        <row r="109">
          <cell r="A109" t="str">
            <v>ONE HUNDRED FIRST</v>
          </cell>
          <cell r="B109">
            <v>101</v>
          </cell>
        </row>
        <row r="110">
          <cell r="A110" t="str">
            <v>ONE HUNDRED SECOND</v>
          </cell>
          <cell r="B110">
            <v>102</v>
          </cell>
        </row>
        <row r="111">
          <cell r="A111" t="str">
            <v>ONE HUNDRED THIRD</v>
          </cell>
          <cell r="B111">
            <v>103</v>
          </cell>
        </row>
        <row r="112">
          <cell r="A112" t="str">
            <v>ONE HUNDRED FOURTH</v>
          </cell>
          <cell r="B112">
            <v>104</v>
          </cell>
        </row>
        <row r="113">
          <cell r="A113" t="str">
            <v>ONE HUNDRED FIFTH</v>
          </cell>
          <cell r="B113">
            <v>105</v>
          </cell>
        </row>
        <row r="114">
          <cell r="A114" t="str">
            <v>ONE HUNDRED SIXTH</v>
          </cell>
          <cell r="B114">
            <v>106</v>
          </cell>
        </row>
        <row r="115">
          <cell r="A115" t="str">
            <v>ONE HUNDRED SEVENTH</v>
          </cell>
          <cell r="B115">
            <v>107</v>
          </cell>
        </row>
        <row r="116">
          <cell r="A116" t="str">
            <v>ONE HUNDRED EIGHTH</v>
          </cell>
          <cell r="B116">
            <v>108</v>
          </cell>
        </row>
        <row r="117">
          <cell r="A117" t="str">
            <v>ONE HUNDRED NINTH</v>
          </cell>
          <cell r="B117">
            <v>109</v>
          </cell>
        </row>
        <row r="118">
          <cell r="A118" t="str">
            <v>ONE HUNDRED TENTH</v>
          </cell>
          <cell r="B118">
            <v>110</v>
          </cell>
        </row>
        <row r="119">
          <cell r="A119" t="str">
            <v>ONE HUNDRED ELEVENTH</v>
          </cell>
          <cell r="B119">
            <v>111</v>
          </cell>
        </row>
        <row r="120">
          <cell r="A120" t="str">
            <v>ONE HUNDRED TWELVTH</v>
          </cell>
          <cell r="B120">
            <v>112</v>
          </cell>
        </row>
        <row r="121">
          <cell r="A121" t="str">
            <v>ONE HUNDRED THIRTEENTH</v>
          </cell>
          <cell r="B121">
            <v>113</v>
          </cell>
        </row>
        <row r="122">
          <cell r="A122" t="str">
            <v>ONE HUNDRED FOURTEENTH</v>
          </cell>
          <cell r="B122">
            <v>114</v>
          </cell>
        </row>
        <row r="123">
          <cell r="A123" t="str">
            <v>ONE HUNDRED FIFTEENTH</v>
          </cell>
          <cell r="B123">
            <v>115</v>
          </cell>
        </row>
        <row r="124">
          <cell r="A124" t="str">
            <v>ONE HUNDRED SIXTEENTH</v>
          </cell>
          <cell r="B124">
            <v>116</v>
          </cell>
        </row>
        <row r="125">
          <cell r="A125" t="str">
            <v>ONE HUNDRED SEVENTEENTH</v>
          </cell>
          <cell r="B125">
            <v>117</v>
          </cell>
        </row>
        <row r="126">
          <cell r="A126" t="str">
            <v>ONE HUNDRED EIGHTEENTH</v>
          </cell>
          <cell r="B126">
            <v>118</v>
          </cell>
        </row>
        <row r="127">
          <cell r="A127" t="str">
            <v>ONE HUNDRED NINTEENTH</v>
          </cell>
          <cell r="B127">
            <v>119</v>
          </cell>
        </row>
        <row r="128">
          <cell r="A128" t="str">
            <v>ONE HUNDRED TWENTIETH</v>
          </cell>
          <cell r="B128">
            <v>120</v>
          </cell>
        </row>
        <row r="129">
          <cell r="A129" t="str">
            <v>ONE HUNDRED TWENTY-FIRST</v>
          </cell>
          <cell r="B129">
            <v>121</v>
          </cell>
        </row>
        <row r="130">
          <cell r="A130" t="str">
            <v>ONE HUNDRED TWENTY-SECOND</v>
          </cell>
          <cell r="B130">
            <v>122</v>
          </cell>
        </row>
        <row r="131">
          <cell r="A131" t="str">
            <v>ONE HUNDRED TWENTY-THIRD</v>
          </cell>
          <cell r="B131">
            <v>123</v>
          </cell>
        </row>
        <row r="132">
          <cell r="A132" t="str">
            <v>ONE HUNDRED TWENTY-FOURTH</v>
          </cell>
          <cell r="B132">
            <v>124</v>
          </cell>
        </row>
        <row r="133">
          <cell r="A133" t="str">
            <v>ONE HUNDRED TWENTY-FIFTH</v>
          </cell>
          <cell r="B133">
            <v>125</v>
          </cell>
        </row>
        <row r="134">
          <cell r="A134" t="str">
            <v>ONE HUNDRED TWENTY-SIXTH</v>
          </cell>
          <cell r="B134">
            <v>126</v>
          </cell>
        </row>
        <row r="135">
          <cell r="A135" t="str">
            <v>ONE HUNDRED TWENTY-SEVENTH</v>
          </cell>
          <cell r="B135">
            <v>127</v>
          </cell>
        </row>
        <row r="136">
          <cell r="A136" t="str">
            <v>ONE HUNDRED TWENTY-EIGHTH</v>
          </cell>
          <cell r="B136">
            <v>128</v>
          </cell>
        </row>
        <row r="137">
          <cell r="A137" t="str">
            <v>ONE HUNDRED TWENTY-NINTH</v>
          </cell>
          <cell r="B137">
            <v>129</v>
          </cell>
        </row>
        <row r="138">
          <cell r="A138" t="str">
            <v>ONE HUNDRED THIRTIETH</v>
          </cell>
          <cell r="B138">
            <v>130</v>
          </cell>
        </row>
        <row r="139">
          <cell r="A139" t="str">
            <v>ONE HUNDRED THIRTY-FIRST</v>
          </cell>
          <cell r="B139">
            <v>131</v>
          </cell>
        </row>
        <row r="140">
          <cell r="A140" t="str">
            <v>ONE HUNDRED THIRTY-SECOND</v>
          </cell>
          <cell r="B140">
            <v>132</v>
          </cell>
        </row>
        <row r="141">
          <cell r="A141" t="str">
            <v>ONE HUNDRED THIRTY-THIRD</v>
          </cell>
          <cell r="B141">
            <v>133</v>
          </cell>
        </row>
        <row r="142">
          <cell r="A142" t="str">
            <v>ONE HUNDRED THIRTY-FOURTH</v>
          </cell>
          <cell r="B142">
            <v>134</v>
          </cell>
        </row>
        <row r="143">
          <cell r="A143" t="str">
            <v>ONE HUNDRED THIRTY-FIFTH</v>
          </cell>
          <cell r="B143">
            <v>135</v>
          </cell>
        </row>
        <row r="144">
          <cell r="A144" t="str">
            <v>ONE HUNDRED THIRTY-SIXTH</v>
          </cell>
          <cell r="B144">
            <v>136</v>
          </cell>
        </row>
        <row r="145">
          <cell r="A145" t="str">
            <v>ONE HUNDRED THIRTY-SEVENTH</v>
          </cell>
          <cell r="B145">
            <v>137</v>
          </cell>
        </row>
        <row r="146">
          <cell r="A146" t="str">
            <v>ONE HUNDRED THIRTY-EIGHTH</v>
          </cell>
          <cell r="B146">
            <v>138</v>
          </cell>
        </row>
        <row r="147">
          <cell r="A147" t="str">
            <v>ONE HUNDRED THIRTY-NINTH</v>
          </cell>
          <cell r="B147">
            <v>139</v>
          </cell>
        </row>
        <row r="148">
          <cell r="A148" t="str">
            <v>ONE HUNDRED FORTIETH</v>
          </cell>
          <cell r="B148">
            <v>140</v>
          </cell>
        </row>
        <row r="149">
          <cell r="A149" t="str">
            <v>ONE HUNDRED FORTY-FIRST</v>
          </cell>
          <cell r="B149">
            <v>141</v>
          </cell>
        </row>
        <row r="150">
          <cell r="A150" t="str">
            <v>ONE HUNDRED FORTY-SECOND</v>
          </cell>
          <cell r="B150">
            <v>142</v>
          </cell>
        </row>
        <row r="151">
          <cell r="A151" t="str">
            <v>ONE HUNDRED FORTY-THIRD</v>
          </cell>
          <cell r="B151">
            <v>143</v>
          </cell>
        </row>
        <row r="152">
          <cell r="A152" t="str">
            <v>ONE HUNDRED FORTY-FOURTH</v>
          </cell>
          <cell r="B152">
            <v>144</v>
          </cell>
        </row>
        <row r="153">
          <cell r="A153" t="str">
            <v>ONE HUNDRED FORTY-FIFTH</v>
          </cell>
          <cell r="B153">
            <v>145</v>
          </cell>
        </row>
        <row r="154">
          <cell r="A154" t="str">
            <v>ONE HUNDRED FORTY-SIXTH</v>
          </cell>
          <cell r="B154">
            <v>146</v>
          </cell>
        </row>
        <row r="155">
          <cell r="A155" t="str">
            <v>ONE HUNDRED FORTY-SEVENTH</v>
          </cell>
          <cell r="B155">
            <v>147</v>
          </cell>
        </row>
        <row r="156">
          <cell r="A156" t="str">
            <v>ONE HUNDRED FORTY-EIGHTH</v>
          </cell>
          <cell r="B156">
            <v>148</v>
          </cell>
        </row>
        <row r="157">
          <cell r="A157" t="str">
            <v>ONE HUNDRED FORTY-NINTH</v>
          </cell>
          <cell r="B157">
            <v>149</v>
          </cell>
        </row>
        <row r="158">
          <cell r="A158" t="str">
            <v>ONE HUNDRED FIFTIETH</v>
          </cell>
          <cell r="B158">
            <v>150</v>
          </cell>
        </row>
        <row r="159">
          <cell r="A159" t="str">
            <v>ONE HUNDRED FIFTY-FIRST</v>
          </cell>
          <cell r="B159">
            <v>151</v>
          </cell>
        </row>
        <row r="160">
          <cell r="A160" t="str">
            <v>ONE HUNDRED FIFTY-SECOND</v>
          </cell>
          <cell r="B160">
            <v>152</v>
          </cell>
        </row>
        <row r="161">
          <cell r="A161" t="str">
            <v>ONE HUNDRED FIFTY-THIRD</v>
          </cell>
          <cell r="B161">
            <v>153</v>
          </cell>
        </row>
        <row r="162">
          <cell r="A162" t="str">
            <v>ONE HUNDRED FIFTY-FOURTH</v>
          </cell>
          <cell r="B162">
            <v>154</v>
          </cell>
        </row>
        <row r="163">
          <cell r="A163" t="str">
            <v>ONE HUNDRED FIFTY-FIFTH</v>
          </cell>
          <cell r="B163">
            <v>155</v>
          </cell>
        </row>
        <row r="164">
          <cell r="A164" t="str">
            <v>ONE HUNDRED FIFTY-SIXTH</v>
          </cell>
          <cell r="B164">
            <v>156</v>
          </cell>
        </row>
        <row r="165">
          <cell r="A165" t="str">
            <v>ONE HUNDRED FIFTY-SEVENTH</v>
          </cell>
          <cell r="B165">
            <v>157</v>
          </cell>
        </row>
        <row r="166">
          <cell r="A166" t="str">
            <v>ONE HUNDRED FIFTY-EIGHTH</v>
          </cell>
          <cell r="B166">
            <v>158</v>
          </cell>
        </row>
        <row r="167">
          <cell r="A167" t="str">
            <v>ONE HUNDRED FIFTY-NINTH</v>
          </cell>
          <cell r="B167">
            <v>159</v>
          </cell>
        </row>
        <row r="168">
          <cell r="A168" t="str">
            <v>ONE HUNDRED SIXTIETH</v>
          </cell>
          <cell r="B168">
            <v>160</v>
          </cell>
        </row>
      </sheetData>
      <sheetData sheetId="3">
        <row r="1">
          <cell r="A1" t="str">
            <v>1. Call Sign</v>
          </cell>
          <cell r="B1" t="str">
            <v>2. B'cast Channel Number</v>
          </cell>
          <cell r="C1" t="str">
            <v>3. Type of Station</v>
          </cell>
          <cell r="D1" t="str">
            <v>6. Location of Station</v>
          </cell>
          <cell r="E1" t="str">
            <v>DSE</v>
          </cell>
          <cell r="F1" t="str">
            <v>Space G Basis of Carriage</v>
          </cell>
        </row>
        <row r="2">
          <cell r="E2" t="e">
            <v>#N/A</v>
          </cell>
        </row>
        <row r="3">
          <cell r="E3" t="e">
            <v>#N/A</v>
          </cell>
        </row>
        <row r="4">
          <cell r="E4" t="e">
            <v>#N/A</v>
          </cell>
        </row>
        <row r="5">
          <cell r="E5" t="e">
            <v>#N/A</v>
          </cell>
        </row>
        <row r="6">
          <cell r="E6" t="e">
            <v>#N/A</v>
          </cell>
        </row>
        <row r="7">
          <cell r="E7" t="e">
            <v>#N/A</v>
          </cell>
        </row>
        <row r="8">
          <cell r="E8" t="e">
            <v>#N/A</v>
          </cell>
        </row>
        <row r="9">
          <cell r="E9" t="e">
            <v>#N/A</v>
          </cell>
        </row>
        <row r="10">
          <cell r="E10" t="e">
            <v>#N/A</v>
          </cell>
        </row>
        <row r="11">
          <cell r="E11" t="e">
            <v>#N/A</v>
          </cell>
        </row>
        <row r="12">
          <cell r="E12" t="e">
            <v>#N/A</v>
          </cell>
        </row>
        <row r="13">
          <cell r="E13" t="e">
            <v>#N/A</v>
          </cell>
        </row>
        <row r="14">
          <cell r="E14" t="e">
            <v>#N/A</v>
          </cell>
        </row>
        <row r="15">
          <cell r="E15" t="e">
            <v>#N/A</v>
          </cell>
        </row>
        <row r="16">
          <cell r="E16" t="e">
            <v>#N/A</v>
          </cell>
        </row>
        <row r="17">
          <cell r="E17" t="e">
            <v>#N/A</v>
          </cell>
        </row>
        <row r="18">
          <cell r="E18" t="e">
            <v>#N/A</v>
          </cell>
        </row>
        <row r="19">
          <cell r="E19" t="e">
            <v>#N/A</v>
          </cell>
        </row>
        <row r="20">
          <cell r="E20" t="e">
            <v>#N/A</v>
          </cell>
        </row>
        <row r="21">
          <cell r="E21" t="e">
            <v>#N/A</v>
          </cell>
        </row>
        <row r="22">
          <cell r="E22" t="e">
            <v>#N/A</v>
          </cell>
        </row>
        <row r="23">
          <cell r="E23" t="e">
            <v>#N/A</v>
          </cell>
        </row>
        <row r="24">
          <cell r="E24" t="e">
            <v>#N/A</v>
          </cell>
        </row>
        <row r="25">
          <cell r="E25" t="e">
            <v>#N/A</v>
          </cell>
        </row>
        <row r="26">
          <cell r="E26" t="e">
            <v>#N/A</v>
          </cell>
        </row>
        <row r="27">
          <cell r="E27" t="e">
            <v>#N/A</v>
          </cell>
        </row>
        <row r="28">
          <cell r="E28" t="e">
            <v>#N/A</v>
          </cell>
        </row>
        <row r="29">
          <cell r="E29" t="e">
            <v>#N/A</v>
          </cell>
        </row>
        <row r="30">
          <cell r="E30" t="e">
            <v>#N/A</v>
          </cell>
        </row>
        <row r="31">
          <cell r="E31" t="e">
            <v>#N/A</v>
          </cell>
        </row>
        <row r="32">
          <cell r="E32" t="e">
            <v>#N/A</v>
          </cell>
        </row>
        <row r="33">
          <cell r="E33" t="e">
            <v>#N/A</v>
          </cell>
        </row>
        <row r="34">
          <cell r="E34" t="e">
            <v>#N/A</v>
          </cell>
        </row>
        <row r="35">
          <cell r="E35" t="e">
            <v>#N/A</v>
          </cell>
        </row>
        <row r="36">
          <cell r="E36" t="e">
            <v>#N/A</v>
          </cell>
        </row>
        <row r="37">
          <cell r="E37" t="e">
            <v>#N/A</v>
          </cell>
        </row>
        <row r="38">
          <cell r="E38" t="e">
            <v>#N/A</v>
          </cell>
        </row>
        <row r="39">
          <cell r="E39" t="e">
            <v>#N/A</v>
          </cell>
        </row>
        <row r="40">
          <cell r="E40" t="e">
            <v>#N/A</v>
          </cell>
        </row>
        <row r="41">
          <cell r="E41" t="e">
            <v>#N/A</v>
          </cell>
        </row>
        <row r="42">
          <cell r="E42" t="e">
            <v>#N/A</v>
          </cell>
        </row>
        <row r="43">
          <cell r="E43" t="e">
            <v>#N/A</v>
          </cell>
        </row>
        <row r="44">
          <cell r="E44" t="e">
            <v>#N/A</v>
          </cell>
        </row>
        <row r="45">
          <cell r="E45" t="e">
            <v>#N/A</v>
          </cell>
        </row>
        <row r="46">
          <cell r="E46" t="e">
            <v>#N/A</v>
          </cell>
        </row>
        <row r="47">
          <cell r="E47" t="e">
            <v>#N/A</v>
          </cell>
        </row>
        <row r="48">
          <cell r="E48" t="e">
            <v>#N/A</v>
          </cell>
        </row>
        <row r="49">
          <cell r="E49" t="e">
            <v>#N/A</v>
          </cell>
        </row>
        <row r="50">
          <cell r="E50" t="e">
            <v>#N/A</v>
          </cell>
        </row>
        <row r="51">
          <cell r="E51" t="e">
            <v>#N/A</v>
          </cell>
        </row>
        <row r="52">
          <cell r="E52" t="e">
            <v>#N/A</v>
          </cell>
        </row>
        <row r="53">
          <cell r="E53" t="e">
            <v>#N/A</v>
          </cell>
        </row>
        <row r="54">
          <cell r="E54" t="e">
            <v>#N/A</v>
          </cell>
        </row>
        <row r="55">
          <cell r="E55" t="e">
            <v>#N/A</v>
          </cell>
        </row>
        <row r="56">
          <cell r="E56" t="e">
            <v>#N/A</v>
          </cell>
        </row>
        <row r="57">
          <cell r="E57" t="e">
            <v>#N/A</v>
          </cell>
        </row>
        <row r="58">
          <cell r="E58" t="e">
            <v>#N/A</v>
          </cell>
        </row>
        <row r="59">
          <cell r="E59" t="e">
            <v>#N/A</v>
          </cell>
        </row>
        <row r="60">
          <cell r="E60" t="e">
            <v>#N/A</v>
          </cell>
        </row>
        <row r="61">
          <cell r="E61" t="e">
            <v>#N/A</v>
          </cell>
        </row>
        <row r="62">
          <cell r="E62" t="e">
            <v>#N/A</v>
          </cell>
        </row>
        <row r="63">
          <cell r="E63" t="e">
            <v>#N/A</v>
          </cell>
        </row>
        <row r="64">
          <cell r="E64" t="e">
            <v>#N/A</v>
          </cell>
        </row>
        <row r="65">
          <cell r="E65" t="e">
            <v>#N/A</v>
          </cell>
        </row>
        <row r="66">
          <cell r="E66" t="e">
            <v>#N/A</v>
          </cell>
        </row>
        <row r="67">
          <cell r="E67" t="e">
            <v>#N/A</v>
          </cell>
        </row>
        <row r="68">
          <cell r="E68" t="e">
            <v>#N/A</v>
          </cell>
        </row>
        <row r="69">
          <cell r="E69" t="e">
            <v>#N/A</v>
          </cell>
        </row>
        <row r="70">
          <cell r="E70" t="e">
            <v>#N/A</v>
          </cell>
        </row>
        <row r="71">
          <cell r="E71" t="e">
            <v>#N/A</v>
          </cell>
        </row>
        <row r="72">
          <cell r="E72" t="e">
            <v>#N/A</v>
          </cell>
        </row>
        <row r="73">
          <cell r="E73" t="e">
            <v>#N/A</v>
          </cell>
        </row>
        <row r="74">
          <cell r="E74" t="e">
            <v>#N/A</v>
          </cell>
        </row>
        <row r="75">
          <cell r="E75" t="e">
            <v>#N/A</v>
          </cell>
        </row>
        <row r="76">
          <cell r="E76" t="e">
            <v>#N/A</v>
          </cell>
        </row>
        <row r="77">
          <cell r="E77" t="e">
            <v>#N/A</v>
          </cell>
        </row>
        <row r="78">
          <cell r="E78" t="e">
            <v>#N/A</v>
          </cell>
        </row>
        <row r="79">
          <cell r="E79" t="e">
            <v>#N/A</v>
          </cell>
        </row>
        <row r="80">
          <cell r="E80" t="e">
            <v>#N/A</v>
          </cell>
        </row>
        <row r="81">
          <cell r="E81" t="e">
            <v>#N/A</v>
          </cell>
        </row>
        <row r="82">
          <cell r="E82" t="e">
            <v>#N/A</v>
          </cell>
        </row>
        <row r="83">
          <cell r="E83" t="e">
            <v>#N/A</v>
          </cell>
        </row>
        <row r="84">
          <cell r="E84" t="e">
            <v>#N/A</v>
          </cell>
        </row>
        <row r="85">
          <cell r="E85" t="e">
            <v>#N/A</v>
          </cell>
        </row>
        <row r="86">
          <cell r="E86" t="e">
            <v>#N/A</v>
          </cell>
        </row>
        <row r="87">
          <cell r="E87" t="e">
            <v>#N/A</v>
          </cell>
        </row>
        <row r="88">
          <cell r="E88" t="e">
            <v>#N/A</v>
          </cell>
        </row>
        <row r="89">
          <cell r="E89" t="e">
            <v>#N/A</v>
          </cell>
        </row>
        <row r="90">
          <cell r="E90" t="e">
            <v>#N/A</v>
          </cell>
        </row>
        <row r="91">
          <cell r="E91" t="e">
            <v>#N/A</v>
          </cell>
        </row>
        <row r="92">
          <cell r="E92" t="e">
            <v>#N/A</v>
          </cell>
        </row>
        <row r="93">
          <cell r="E93" t="e">
            <v>#N/A</v>
          </cell>
        </row>
        <row r="94">
          <cell r="E94" t="e">
            <v>#N/A</v>
          </cell>
        </row>
        <row r="95">
          <cell r="E95" t="e">
            <v>#N/A</v>
          </cell>
        </row>
        <row r="96">
          <cell r="E96" t="e">
            <v>#N/A</v>
          </cell>
        </row>
        <row r="97">
          <cell r="E97" t="e">
            <v>#N/A</v>
          </cell>
        </row>
        <row r="98">
          <cell r="E98" t="e">
            <v>#N/A</v>
          </cell>
        </row>
        <row r="99">
          <cell r="E99" t="e">
            <v>#N/A</v>
          </cell>
        </row>
        <row r="100">
          <cell r="E100" t="e">
            <v>#N/A</v>
          </cell>
        </row>
        <row r="101">
          <cell r="E101" t="e">
            <v>#N/A</v>
          </cell>
        </row>
        <row r="102">
          <cell r="E102" t="e">
            <v>#N/A</v>
          </cell>
        </row>
        <row r="103">
          <cell r="E103" t="e">
            <v>#N/A</v>
          </cell>
        </row>
        <row r="104">
          <cell r="E104" t="e">
            <v>#N/A</v>
          </cell>
        </row>
        <row r="105">
          <cell r="E105" t="e">
            <v>#N/A</v>
          </cell>
        </row>
        <row r="106">
          <cell r="E106" t="e">
            <v>#N/A</v>
          </cell>
        </row>
        <row r="107">
          <cell r="E107" t="e">
            <v>#N/A</v>
          </cell>
        </row>
        <row r="108">
          <cell r="E108" t="e">
            <v>#N/A</v>
          </cell>
        </row>
        <row r="109">
          <cell r="E109" t="e">
            <v>#N/A</v>
          </cell>
        </row>
        <row r="110">
          <cell r="E110" t="e">
            <v>#N/A</v>
          </cell>
        </row>
        <row r="111">
          <cell r="E111" t="e">
            <v>#N/A</v>
          </cell>
        </row>
        <row r="112">
          <cell r="E112" t="e">
            <v>#N/A</v>
          </cell>
        </row>
        <row r="113">
          <cell r="E113" t="e">
            <v>#N/A</v>
          </cell>
        </row>
        <row r="114">
          <cell r="E114" t="e">
            <v>#N/A</v>
          </cell>
        </row>
        <row r="115">
          <cell r="E115" t="e">
            <v>#N/A</v>
          </cell>
        </row>
        <row r="116">
          <cell r="E116" t="e">
            <v>#N/A</v>
          </cell>
        </row>
        <row r="117">
          <cell r="E117" t="e">
            <v>#N/A</v>
          </cell>
        </row>
        <row r="118">
          <cell r="E118" t="e">
            <v>#N/A</v>
          </cell>
        </row>
        <row r="119">
          <cell r="E119" t="e">
            <v>#N/A</v>
          </cell>
        </row>
        <row r="120">
          <cell r="E120" t="e">
            <v>#N/A</v>
          </cell>
        </row>
        <row r="121">
          <cell r="E121" t="e">
            <v>#N/A</v>
          </cell>
        </row>
        <row r="122">
          <cell r="E122" t="e">
            <v>#N/A</v>
          </cell>
        </row>
        <row r="123">
          <cell r="E123" t="e">
            <v>#N/A</v>
          </cell>
        </row>
        <row r="124">
          <cell r="E124" t="e">
            <v>#N/A</v>
          </cell>
        </row>
        <row r="125">
          <cell r="E125" t="e">
            <v>#N/A</v>
          </cell>
        </row>
        <row r="126">
          <cell r="E126" t="e">
            <v>#N/A</v>
          </cell>
        </row>
        <row r="127">
          <cell r="E127" t="e">
            <v>#N/A</v>
          </cell>
        </row>
        <row r="128">
          <cell r="E128" t="e">
            <v>#N/A</v>
          </cell>
        </row>
        <row r="129">
          <cell r="E129" t="e">
            <v>#N/A</v>
          </cell>
        </row>
        <row r="130">
          <cell r="E130" t="e">
            <v>#N/A</v>
          </cell>
        </row>
        <row r="131">
          <cell r="E131" t="e">
            <v>#N/A</v>
          </cell>
        </row>
        <row r="132">
          <cell r="E132" t="e">
            <v>#N/A</v>
          </cell>
        </row>
        <row r="133">
          <cell r="E133" t="e">
            <v>#N/A</v>
          </cell>
        </row>
        <row r="134">
          <cell r="E134" t="e">
            <v>#N/A</v>
          </cell>
        </row>
        <row r="135">
          <cell r="E135" t="e">
            <v>#N/A</v>
          </cell>
        </row>
        <row r="136">
          <cell r="E136" t="e">
            <v>#N/A</v>
          </cell>
        </row>
        <row r="137">
          <cell r="E137" t="e">
            <v>#N/A</v>
          </cell>
        </row>
        <row r="138">
          <cell r="E138" t="e">
            <v>#N/A</v>
          </cell>
        </row>
        <row r="139">
          <cell r="E139" t="e">
            <v>#N/A</v>
          </cell>
        </row>
        <row r="140">
          <cell r="E140" t="e">
            <v>#N/A</v>
          </cell>
        </row>
        <row r="141">
          <cell r="E141" t="e">
            <v>#N/A</v>
          </cell>
        </row>
        <row r="142">
          <cell r="E142" t="e">
            <v>#N/A</v>
          </cell>
        </row>
        <row r="143">
          <cell r="E143" t="e">
            <v>#N/A</v>
          </cell>
        </row>
        <row r="144">
          <cell r="E144" t="e">
            <v>#N/A</v>
          </cell>
        </row>
        <row r="145">
          <cell r="E145" t="e">
            <v>#N/A</v>
          </cell>
        </row>
        <row r="146">
          <cell r="E146" t="e">
            <v>#N/A</v>
          </cell>
        </row>
        <row r="147">
          <cell r="E147" t="e">
            <v>#N/A</v>
          </cell>
        </row>
        <row r="148">
          <cell r="E148" t="e">
            <v>#N/A</v>
          </cell>
        </row>
        <row r="149">
          <cell r="E149" t="e">
            <v>#N/A</v>
          </cell>
        </row>
        <row r="150">
          <cell r="E150" t="e">
            <v>#N/A</v>
          </cell>
        </row>
        <row r="151">
          <cell r="E151" t="e">
            <v>#N/A</v>
          </cell>
        </row>
        <row r="152">
          <cell r="E152" t="e">
            <v>#N/A</v>
          </cell>
        </row>
        <row r="153">
          <cell r="E153" t="e">
            <v>#N/A</v>
          </cell>
        </row>
        <row r="154">
          <cell r="E154" t="e">
            <v>#N/A</v>
          </cell>
        </row>
        <row r="155">
          <cell r="E155" t="e">
            <v>#N/A</v>
          </cell>
        </row>
        <row r="156">
          <cell r="E156" t="e">
            <v>#N/A</v>
          </cell>
        </row>
        <row r="157">
          <cell r="E157" t="e">
            <v>#N/A</v>
          </cell>
        </row>
        <row r="158">
          <cell r="E158" t="e">
            <v>#N/A</v>
          </cell>
        </row>
        <row r="159">
          <cell r="E159" t="e">
            <v>#N/A</v>
          </cell>
        </row>
        <row r="160">
          <cell r="E160" t="e">
            <v>#N/A</v>
          </cell>
        </row>
        <row r="161">
          <cell r="E161" t="e">
            <v>#N/A</v>
          </cell>
        </row>
        <row r="162">
          <cell r="E162" t="e">
            <v>#N/A</v>
          </cell>
        </row>
        <row r="163">
          <cell r="E163" t="e">
            <v>#N/A</v>
          </cell>
        </row>
        <row r="164">
          <cell r="E164" t="e">
            <v>#N/A</v>
          </cell>
        </row>
        <row r="165">
          <cell r="E165" t="e">
            <v>#N/A</v>
          </cell>
        </row>
        <row r="166">
          <cell r="E166" t="e">
            <v>#N/A</v>
          </cell>
        </row>
        <row r="167">
          <cell r="E167" t="e">
            <v>#N/A</v>
          </cell>
        </row>
        <row r="168">
          <cell r="E168" t="e">
            <v>#N/A</v>
          </cell>
        </row>
        <row r="169">
          <cell r="E169" t="e">
            <v>#N/A</v>
          </cell>
        </row>
        <row r="170">
          <cell r="E170" t="e">
            <v>#N/A</v>
          </cell>
        </row>
        <row r="171">
          <cell r="E171" t="e">
            <v>#N/A</v>
          </cell>
        </row>
        <row r="172">
          <cell r="E172" t="e">
            <v>#N/A</v>
          </cell>
        </row>
        <row r="173">
          <cell r="E173" t="e">
            <v>#N/A</v>
          </cell>
        </row>
        <row r="174">
          <cell r="E174" t="e">
            <v>#N/A</v>
          </cell>
        </row>
        <row r="175">
          <cell r="E175" t="e">
            <v>#N/A</v>
          </cell>
        </row>
        <row r="176">
          <cell r="E176" t="e">
            <v>#N/A</v>
          </cell>
        </row>
        <row r="177">
          <cell r="E177" t="e">
            <v>#N/A</v>
          </cell>
        </row>
        <row r="178">
          <cell r="E178" t="e">
            <v>#N/A</v>
          </cell>
        </row>
        <row r="179">
          <cell r="E179" t="e">
            <v>#N/A</v>
          </cell>
        </row>
        <row r="180">
          <cell r="E180" t="e">
            <v>#N/A</v>
          </cell>
        </row>
        <row r="181">
          <cell r="E181" t="e">
            <v>#N/A</v>
          </cell>
        </row>
        <row r="182">
          <cell r="E182" t="e">
            <v>#N/A</v>
          </cell>
        </row>
        <row r="183">
          <cell r="E183" t="e">
            <v>#N/A</v>
          </cell>
        </row>
        <row r="184">
          <cell r="E184" t="e">
            <v>#N/A</v>
          </cell>
        </row>
        <row r="185">
          <cell r="E185" t="e">
            <v>#N/A</v>
          </cell>
        </row>
        <row r="186">
          <cell r="E186" t="e">
            <v>#N/A</v>
          </cell>
        </row>
        <row r="187">
          <cell r="E187" t="e">
            <v>#N/A</v>
          </cell>
        </row>
        <row r="188">
          <cell r="E188" t="e">
            <v>#N/A</v>
          </cell>
        </row>
        <row r="189">
          <cell r="E189" t="e">
            <v>#N/A</v>
          </cell>
        </row>
        <row r="190">
          <cell r="E190" t="e">
            <v>#N/A</v>
          </cell>
        </row>
        <row r="191">
          <cell r="E191" t="e">
            <v>#N/A</v>
          </cell>
        </row>
        <row r="192">
          <cell r="E192" t="e">
            <v>#N/A</v>
          </cell>
        </row>
        <row r="193">
          <cell r="E193" t="e">
            <v>#N/A</v>
          </cell>
        </row>
        <row r="194">
          <cell r="E194" t="e">
            <v>#N/A</v>
          </cell>
        </row>
        <row r="195">
          <cell r="E195" t="e">
            <v>#N/A</v>
          </cell>
        </row>
        <row r="196">
          <cell r="E196" t="e">
            <v>#N/A</v>
          </cell>
        </row>
        <row r="197">
          <cell r="E197" t="e">
            <v>#N/A</v>
          </cell>
        </row>
        <row r="198">
          <cell r="E198" t="e">
            <v>#N/A</v>
          </cell>
        </row>
        <row r="199">
          <cell r="E199" t="e">
            <v>#N/A</v>
          </cell>
        </row>
        <row r="200">
          <cell r="E200" t="e">
            <v>#N/A</v>
          </cell>
        </row>
        <row r="201">
          <cell r="E201" t="e">
            <v>#N/A</v>
          </cell>
        </row>
        <row r="202">
          <cell r="E202" t="e">
            <v>#N/A</v>
          </cell>
        </row>
        <row r="203">
          <cell r="E203" t="e">
            <v>#N/A</v>
          </cell>
        </row>
        <row r="204">
          <cell r="E204" t="e">
            <v>#N/A</v>
          </cell>
        </row>
        <row r="205">
          <cell r="E205" t="e">
            <v>#N/A</v>
          </cell>
        </row>
        <row r="206">
          <cell r="E206" t="e">
            <v>#N/A</v>
          </cell>
        </row>
        <row r="207">
          <cell r="E207" t="e">
            <v>#N/A</v>
          </cell>
        </row>
        <row r="208">
          <cell r="E208" t="e">
            <v>#N/A</v>
          </cell>
        </row>
        <row r="209">
          <cell r="E209" t="e">
            <v>#N/A</v>
          </cell>
        </row>
        <row r="210">
          <cell r="E210" t="e">
            <v>#N/A</v>
          </cell>
        </row>
        <row r="211">
          <cell r="E211" t="e">
            <v>#N/A</v>
          </cell>
        </row>
        <row r="212">
          <cell r="E212" t="e">
            <v>#N/A</v>
          </cell>
        </row>
        <row r="213">
          <cell r="E213" t="e">
            <v>#N/A</v>
          </cell>
        </row>
        <row r="214">
          <cell r="E214" t="e">
            <v>#N/A</v>
          </cell>
        </row>
        <row r="215">
          <cell r="E215" t="e">
            <v>#N/A</v>
          </cell>
        </row>
        <row r="216">
          <cell r="E216" t="e">
            <v>#N/A</v>
          </cell>
        </row>
        <row r="217">
          <cell r="E217" t="e">
            <v>#N/A</v>
          </cell>
        </row>
        <row r="218">
          <cell r="E218" t="e">
            <v>#N/A</v>
          </cell>
        </row>
        <row r="219">
          <cell r="E219" t="e">
            <v>#N/A</v>
          </cell>
        </row>
        <row r="220">
          <cell r="E220" t="e">
            <v>#N/A</v>
          </cell>
        </row>
        <row r="221">
          <cell r="E221" t="e">
            <v>#N/A</v>
          </cell>
        </row>
        <row r="222">
          <cell r="E222" t="e">
            <v>#N/A</v>
          </cell>
        </row>
        <row r="223">
          <cell r="E223" t="e">
            <v>#N/A</v>
          </cell>
        </row>
        <row r="224">
          <cell r="E224" t="e">
            <v>#N/A</v>
          </cell>
        </row>
        <row r="225">
          <cell r="E225" t="e">
            <v>#N/A</v>
          </cell>
        </row>
        <row r="226">
          <cell r="E226" t="e">
            <v>#N/A</v>
          </cell>
        </row>
        <row r="227">
          <cell r="E227" t="e">
            <v>#N/A</v>
          </cell>
        </row>
        <row r="228">
          <cell r="E228" t="e">
            <v>#N/A</v>
          </cell>
        </row>
        <row r="229">
          <cell r="E229" t="e">
            <v>#N/A</v>
          </cell>
        </row>
        <row r="230">
          <cell r="E230" t="e">
            <v>#N/A</v>
          </cell>
        </row>
        <row r="231">
          <cell r="E231" t="e">
            <v>#N/A</v>
          </cell>
        </row>
        <row r="232">
          <cell r="E232" t="e">
            <v>#N/A</v>
          </cell>
        </row>
        <row r="233">
          <cell r="E233" t="e">
            <v>#N/A</v>
          </cell>
        </row>
        <row r="234">
          <cell r="E234" t="e">
            <v>#N/A</v>
          </cell>
        </row>
        <row r="235">
          <cell r="E235" t="e">
            <v>#N/A</v>
          </cell>
        </row>
        <row r="236">
          <cell r="E236" t="e">
            <v>#N/A</v>
          </cell>
        </row>
        <row r="237">
          <cell r="E237" t="e">
            <v>#N/A</v>
          </cell>
        </row>
        <row r="238">
          <cell r="E238" t="e">
            <v>#N/A</v>
          </cell>
        </row>
        <row r="239">
          <cell r="E239" t="e">
            <v>#N/A</v>
          </cell>
        </row>
        <row r="240">
          <cell r="E240" t="e">
            <v>#N/A</v>
          </cell>
        </row>
        <row r="241">
          <cell r="E241" t="e">
            <v>#N/A</v>
          </cell>
        </row>
        <row r="242">
          <cell r="E242" t="e">
            <v>#N/A</v>
          </cell>
        </row>
        <row r="243">
          <cell r="E243" t="e">
            <v>#N/A</v>
          </cell>
        </row>
        <row r="244">
          <cell r="E244" t="e">
            <v>#N/A</v>
          </cell>
        </row>
        <row r="245">
          <cell r="E245" t="e">
            <v>#N/A</v>
          </cell>
        </row>
        <row r="246">
          <cell r="E246" t="e">
            <v>#N/A</v>
          </cell>
        </row>
        <row r="247">
          <cell r="E247" t="e">
            <v>#N/A</v>
          </cell>
        </row>
        <row r="248">
          <cell r="E248" t="e">
            <v>#N/A</v>
          </cell>
        </row>
        <row r="249">
          <cell r="E249" t="e">
            <v>#N/A</v>
          </cell>
        </row>
        <row r="250">
          <cell r="E250" t="e">
            <v>#N/A</v>
          </cell>
        </row>
        <row r="251">
          <cell r="E251" t="e">
            <v>#N/A</v>
          </cell>
        </row>
        <row r="252">
          <cell r="E252" t="e">
            <v>#N/A</v>
          </cell>
        </row>
        <row r="253">
          <cell r="E253" t="e">
            <v>#N/A</v>
          </cell>
        </row>
        <row r="254">
          <cell r="E254" t="e">
            <v>#N/A</v>
          </cell>
        </row>
        <row r="255">
          <cell r="E255" t="e">
            <v>#N/A</v>
          </cell>
        </row>
        <row r="256">
          <cell r="E256" t="e">
            <v>#N/A</v>
          </cell>
        </row>
        <row r="257">
          <cell r="E257" t="e">
            <v>#N/A</v>
          </cell>
        </row>
        <row r="258">
          <cell r="E258" t="e">
            <v>#N/A</v>
          </cell>
        </row>
        <row r="259">
          <cell r="E259" t="e">
            <v>#N/A</v>
          </cell>
        </row>
        <row r="260">
          <cell r="E260" t="e">
            <v>#N/A</v>
          </cell>
        </row>
        <row r="261">
          <cell r="E261" t="e">
            <v>#N/A</v>
          </cell>
        </row>
        <row r="262">
          <cell r="E262" t="e">
            <v>#N/A</v>
          </cell>
        </row>
        <row r="263">
          <cell r="E263" t="e">
            <v>#N/A</v>
          </cell>
        </row>
        <row r="264">
          <cell r="E264" t="e">
            <v>#N/A</v>
          </cell>
        </row>
        <row r="265">
          <cell r="E265" t="e">
            <v>#N/A</v>
          </cell>
        </row>
        <row r="266">
          <cell r="E266" t="e">
            <v>#N/A</v>
          </cell>
        </row>
        <row r="267">
          <cell r="E267" t="e">
            <v>#N/A</v>
          </cell>
        </row>
        <row r="268">
          <cell r="E268" t="e">
            <v>#N/A</v>
          </cell>
        </row>
        <row r="269">
          <cell r="E269" t="e">
            <v>#N/A</v>
          </cell>
        </row>
        <row r="270">
          <cell r="E270" t="e">
            <v>#N/A</v>
          </cell>
        </row>
        <row r="271">
          <cell r="E271" t="e">
            <v>#N/A</v>
          </cell>
        </row>
        <row r="272">
          <cell r="E272" t="e">
            <v>#N/A</v>
          </cell>
        </row>
        <row r="273">
          <cell r="E273" t="e">
            <v>#N/A</v>
          </cell>
        </row>
        <row r="274">
          <cell r="E274" t="e">
            <v>#N/A</v>
          </cell>
        </row>
        <row r="275">
          <cell r="E275" t="e">
            <v>#N/A</v>
          </cell>
        </row>
        <row r="276">
          <cell r="E276" t="e">
            <v>#N/A</v>
          </cell>
        </row>
        <row r="277">
          <cell r="E277" t="e">
            <v>#N/A</v>
          </cell>
        </row>
        <row r="278">
          <cell r="E278" t="e">
            <v>#N/A</v>
          </cell>
        </row>
        <row r="279">
          <cell r="E279" t="e">
            <v>#N/A</v>
          </cell>
        </row>
        <row r="280">
          <cell r="E280" t="e">
            <v>#N/A</v>
          </cell>
        </row>
        <row r="281">
          <cell r="E281" t="e">
            <v>#N/A</v>
          </cell>
        </row>
        <row r="282">
          <cell r="E282" t="e">
            <v>#N/A</v>
          </cell>
        </row>
        <row r="283">
          <cell r="E283" t="e">
            <v>#N/A</v>
          </cell>
        </row>
        <row r="284">
          <cell r="E284" t="e">
            <v>#N/A</v>
          </cell>
        </row>
        <row r="285">
          <cell r="E285" t="e">
            <v>#N/A</v>
          </cell>
        </row>
        <row r="286">
          <cell r="E286" t="e">
            <v>#N/A</v>
          </cell>
        </row>
        <row r="287">
          <cell r="E287" t="e">
            <v>#N/A</v>
          </cell>
        </row>
        <row r="288">
          <cell r="E288" t="e">
            <v>#N/A</v>
          </cell>
        </row>
        <row r="289">
          <cell r="E289" t="e">
            <v>#N/A</v>
          </cell>
        </row>
        <row r="290">
          <cell r="E290" t="e">
            <v>#N/A</v>
          </cell>
        </row>
        <row r="291">
          <cell r="E291" t="e">
            <v>#N/A</v>
          </cell>
        </row>
        <row r="292">
          <cell r="E292" t="e">
            <v>#N/A</v>
          </cell>
        </row>
        <row r="293">
          <cell r="E293" t="e">
            <v>#N/A</v>
          </cell>
        </row>
        <row r="294">
          <cell r="E294" t="e">
            <v>#N/A</v>
          </cell>
        </row>
        <row r="295">
          <cell r="E295" t="e">
            <v>#N/A</v>
          </cell>
        </row>
        <row r="296">
          <cell r="E296" t="e">
            <v>#N/A</v>
          </cell>
        </row>
        <row r="297">
          <cell r="E297" t="e">
            <v>#N/A</v>
          </cell>
        </row>
        <row r="298">
          <cell r="E298" t="e">
            <v>#N/A</v>
          </cell>
        </row>
        <row r="299">
          <cell r="E299" t="e">
            <v>#N/A</v>
          </cell>
        </row>
        <row r="300">
          <cell r="E300" t="e">
            <v>#N/A</v>
          </cell>
        </row>
        <row r="301">
          <cell r="E301" t="e">
            <v>#N/A</v>
          </cell>
        </row>
        <row r="302">
          <cell r="E302" t="e">
            <v>#N/A</v>
          </cell>
        </row>
        <row r="303">
          <cell r="E303" t="e">
            <v>#N/A</v>
          </cell>
        </row>
        <row r="304">
          <cell r="E304" t="e">
            <v>#N/A</v>
          </cell>
        </row>
        <row r="305">
          <cell r="E305" t="e">
            <v>#N/A</v>
          </cell>
        </row>
        <row r="306">
          <cell r="E306" t="e">
            <v>#N/A</v>
          </cell>
        </row>
        <row r="307">
          <cell r="E307" t="e">
            <v>#N/A</v>
          </cell>
        </row>
        <row r="308">
          <cell r="E308" t="e">
            <v>#N/A</v>
          </cell>
        </row>
        <row r="309">
          <cell r="E309" t="e">
            <v>#N/A</v>
          </cell>
        </row>
        <row r="310">
          <cell r="E310" t="e">
            <v>#N/A</v>
          </cell>
        </row>
        <row r="311">
          <cell r="E311" t="e">
            <v>#N/A</v>
          </cell>
        </row>
        <row r="312">
          <cell r="E312" t="e">
            <v>#N/A</v>
          </cell>
        </row>
        <row r="313">
          <cell r="E313" t="e">
            <v>#N/A</v>
          </cell>
        </row>
        <row r="314">
          <cell r="E314" t="e">
            <v>#N/A</v>
          </cell>
        </row>
        <row r="315">
          <cell r="E315" t="e">
            <v>#N/A</v>
          </cell>
        </row>
        <row r="316">
          <cell r="E316" t="e">
            <v>#N/A</v>
          </cell>
        </row>
        <row r="317">
          <cell r="E317" t="e">
            <v>#N/A</v>
          </cell>
        </row>
        <row r="318">
          <cell r="E318" t="e">
            <v>#N/A</v>
          </cell>
        </row>
        <row r="319">
          <cell r="E319" t="e">
            <v>#N/A</v>
          </cell>
        </row>
        <row r="320">
          <cell r="E320" t="e">
            <v>#N/A</v>
          </cell>
        </row>
        <row r="321">
          <cell r="E321" t="e">
            <v>#N/A</v>
          </cell>
        </row>
        <row r="322">
          <cell r="E322" t="e">
            <v>#N/A</v>
          </cell>
        </row>
        <row r="323">
          <cell r="E323" t="e">
            <v>#N/A</v>
          </cell>
        </row>
        <row r="324">
          <cell r="E324" t="e">
            <v>#N/A</v>
          </cell>
        </row>
        <row r="325">
          <cell r="E325" t="e">
            <v>#N/A</v>
          </cell>
        </row>
        <row r="326">
          <cell r="E326" t="e">
            <v>#N/A</v>
          </cell>
        </row>
        <row r="327">
          <cell r="E327" t="e">
            <v>#N/A</v>
          </cell>
        </row>
        <row r="328">
          <cell r="E328" t="e">
            <v>#N/A</v>
          </cell>
        </row>
        <row r="329">
          <cell r="E329" t="e">
            <v>#N/A</v>
          </cell>
        </row>
        <row r="330">
          <cell r="E330" t="e">
            <v>#N/A</v>
          </cell>
        </row>
        <row r="331">
          <cell r="E331" t="e">
            <v>#N/A</v>
          </cell>
        </row>
        <row r="332">
          <cell r="E332" t="e">
            <v>#N/A</v>
          </cell>
        </row>
        <row r="333">
          <cell r="E333" t="e">
            <v>#N/A</v>
          </cell>
        </row>
        <row r="334">
          <cell r="E334" t="e">
            <v>#N/A</v>
          </cell>
        </row>
        <row r="335">
          <cell r="E335" t="e">
            <v>#N/A</v>
          </cell>
        </row>
        <row r="336">
          <cell r="E336" t="e">
            <v>#N/A</v>
          </cell>
        </row>
        <row r="337">
          <cell r="E337" t="e">
            <v>#N/A</v>
          </cell>
        </row>
        <row r="338">
          <cell r="E338" t="e">
            <v>#N/A</v>
          </cell>
        </row>
        <row r="339">
          <cell r="E339" t="e">
            <v>#N/A</v>
          </cell>
        </row>
        <row r="340">
          <cell r="E340" t="e">
            <v>#N/A</v>
          </cell>
        </row>
        <row r="341">
          <cell r="E341" t="e">
            <v>#N/A</v>
          </cell>
        </row>
        <row r="342">
          <cell r="E342" t="e">
            <v>#N/A</v>
          </cell>
        </row>
        <row r="343">
          <cell r="E343" t="e">
            <v>#N/A</v>
          </cell>
        </row>
        <row r="344">
          <cell r="E344" t="e">
            <v>#N/A</v>
          </cell>
        </row>
        <row r="345">
          <cell r="E345" t="e">
            <v>#N/A</v>
          </cell>
        </row>
        <row r="346">
          <cell r="E346" t="e">
            <v>#N/A</v>
          </cell>
        </row>
        <row r="347">
          <cell r="E347" t="e">
            <v>#N/A</v>
          </cell>
        </row>
        <row r="348">
          <cell r="E348" t="e">
            <v>#N/A</v>
          </cell>
        </row>
        <row r="349">
          <cell r="E349" t="e">
            <v>#N/A</v>
          </cell>
        </row>
        <row r="350">
          <cell r="E350" t="e">
            <v>#N/A</v>
          </cell>
        </row>
        <row r="351">
          <cell r="E351" t="e">
            <v>#N/A</v>
          </cell>
        </row>
        <row r="352">
          <cell r="E352" t="e">
            <v>#N/A</v>
          </cell>
        </row>
        <row r="353">
          <cell r="E353" t="e">
            <v>#N/A</v>
          </cell>
        </row>
        <row r="354">
          <cell r="E354" t="e">
            <v>#N/A</v>
          </cell>
        </row>
        <row r="355">
          <cell r="E355" t="e">
            <v>#N/A</v>
          </cell>
        </row>
        <row r="356">
          <cell r="E356" t="e">
            <v>#N/A</v>
          </cell>
        </row>
        <row r="357">
          <cell r="E357" t="e">
            <v>#N/A</v>
          </cell>
        </row>
        <row r="358">
          <cell r="E358" t="e">
            <v>#N/A</v>
          </cell>
        </row>
        <row r="359">
          <cell r="E359" t="e">
            <v>#N/A</v>
          </cell>
        </row>
        <row r="360">
          <cell r="E360" t="e">
            <v>#N/A</v>
          </cell>
        </row>
        <row r="361">
          <cell r="E361" t="e">
            <v>#N/A</v>
          </cell>
        </row>
        <row r="362">
          <cell r="E362" t="e">
            <v>#N/A</v>
          </cell>
        </row>
        <row r="363">
          <cell r="E363" t="e">
            <v>#N/A</v>
          </cell>
        </row>
        <row r="364">
          <cell r="E364" t="e">
            <v>#N/A</v>
          </cell>
        </row>
        <row r="365">
          <cell r="E365" t="e">
            <v>#N/A</v>
          </cell>
        </row>
        <row r="366">
          <cell r="E366" t="e">
            <v>#N/A</v>
          </cell>
        </row>
        <row r="367">
          <cell r="E367" t="e">
            <v>#N/A</v>
          </cell>
        </row>
        <row r="368">
          <cell r="E368" t="e">
            <v>#N/A</v>
          </cell>
        </row>
        <row r="369">
          <cell r="E369" t="e">
            <v>#N/A</v>
          </cell>
        </row>
        <row r="370">
          <cell r="E370" t="e">
            <v>#N/A</v>
          </cell>
        </row>
        <row r="371">
          <cell r="E371" t="e">
            <v>#N/A</v>
          </cell>
        </row>
        <row r="372">
          <cell r="E372" t="e">
            <v>#N/A</v>
          </cell>
        </row>
        <row r="373">
          <cell r="E373" t="e">
            <v>#N/A</v>
          </cell>
        </row>
        <row r="374">
          <cell r="E374" t="e">
            <v>#N/A</v>
          </cell>
        </row>
        <row r="375">
          <cell r="E375" t="e">
            <v>#N/A</v>
          </cell>
        </row>
        <row r="376">
          <cell r="E376" t="e">
            <v>#N/A</v>
          </cell>
        </row>
        <row r="377">
          <cell r="E377" t="e">
            <v>#N/A</v>
          </cell>
        </row>
        <row r="378">
          <cell r="E378" t="e">
            <v>#N/A</v>
          </cell>
        </row>
        <row r="379">
          <cell r="E379" t="e">
            <v>#N/A</v>
          </cell>
        </row>
        <row r="380">
          <cell r="E380" t="e">
            <v>#N/A</v>
          </cell>
        </row>
        <row r="381">
          <cell r="E381" t="e">
            <v>#N/A</v>
          </cell>
        </row>
        <row r="382">
          <cell r="E382" t="e">
            <v>#N/A</v>
          </cell>
        </row>
        <row r="383">
          <cell r="E383" t="e">
            <v>#N/A</v>
          </cell>
        </row>
        <row r="384">
          <cell r="E384" t="e">
            <v>#N/A</v>
          </cell>
        </row>
        <row r="385">
          <cell r="E385" t="e">
            <v>#N/A</v>
          </cell>
        </row>
        <row r="386">
          <cell r="E386" t="e">
            <v>#N/A</v>
          </cell>
        </row>
        <row r="387">
          <cell r="E387" t="e">
            <v>#N/A</v>
          </cell>
        </row>
        <row r="388">
          <cell r="E388" t="e">
            <v>#N/A</v>
          </cell>
        </row>
        <row r="389">
          <cell r="E389" t="e">
            <v>#N/A</v>
          </cell>
        </row>
        <row r="390">
          <cell r="E390" t="e">
            <v>#N/A</v>
          </cell>
        </row>
        <row r="391">
          <cell r="E391" t="e">
            <v>#N/A</v>
          </cell>
        </row>
        <row r="392">
          <cell r="E392" t="e">
            <v>#N/A</v>
          </cell>
        </row>
        <row r="393">
          <cell r="E393" t="e">
            <v>#N/A</v>
          </cell>
        </row>
        <row r="394">
          <cell r="E394" t="e">
            <v>#N/A</v>
          </cell>
        </row>
        <row r="395">
          <cell r="E395" t="e">
            <v>#N/A</v>
          </cell>
        </row>
        <row r="396">
          <cell r="E396" t="e">
            <v>#N/A</v>
          </cell>
        </row>
        <row r="397">
          <cell r="E397" t="e">
            <v>#N/A</v>
          </cell>
        </row>
        <row r="398">
          <cell r="E398" t="e">
            <v>#N/A</v>
          </cell>
        </row>
        <row r="399">
          <cell r="E399" t="e">
            <v>#N/A</v>
          </cell>
        </row>
        <row r="400">
          <cell r="E400" t="e">
            <v>#N/A</v>
          </cell>
        </row>
        <row r="401">
          <cell r="E401" t="e">
            <v>#N/A</v>
          </cell>
        </row>
        <row r="402">
          <cell r="E402" t="e">
            <v>#N/A</v>
          </cell>
        </row>
        <row r="403">
          <cell r="E403" t="e">
            <v>#N/A</v>
          </cell>
        </row>
        <row r="404">
          <cell r="E404" t="e">
            <v>#N/A</v>
          </cell>
        </row>
        <row r="405">
          <cell r="E405" t="e">
            <v>#N/A</v>
          </cell>
        </row>
        <row r="406">
          <cell r="E406" t="e">
            <v>#N/A</v>
          </cell>
        </row>
        <row r="407">
          <cell r="E407" t="e">
            <v>#N/A</v>
          </cell>
        </row>
        <row r="408">
          <cell r="E408" t="e">
            <v>#N/A</v>
          </cell>
        </row>
        <row r="409">
          <cell r="E409" t="e">
            <v>#N/A</v>
          </cell>
        </row>
        <row r="410">
          <cell r="E410" t="e">
            <v>#N/A</v>
          </cell>
        </row>
        <row r="411">
          <cell r="E411" t="e">
            <v>#N/A</v>
          </cell>
        </row>
        <row r="412">
          <cell r="E412" t="e">
            <v>#N/A</v>
          </cell>
        </row>
        <row r="413">
          <cell r="E413" t="e">
            <v>#N/A</v>
          </cell>
        </row>
        <row r="414">
          <cell r="E414" t="e">
            <v>#N/A</v>
          </cell>
        </row>
        <row r="415">
          <cell r="E415" t="e">
            <v>#N/A</v>
          </cell>
        </row>
        <row r="416">
          <cell r="E416" t="e">
            <v>#N/A</v>
          </cell>
        </row>
        <row r="417">
          <cell r="E417" t="e">
            <v>#N/A</v>
          </cell>
        </row>
        <row r="418">
          <cell r="E418" t="e">
            <v>#N/A</v>
          </cell>
        </row>
        <row r="419">
          <cell r="E419" t="e">
            <v>#N/A</v>
          </cell>
        </row>
        <row r="420">
          <cell r="E420" t="e">
            <v>#N/A</v>
          </cell>
        </row>
        <row r="421">
          <cell r="E421" t="e">
            <v>#N/A</v>
          </cell>
        </row>
        <row r="422">
          <cell r="E422" t="e">
            <v>#N/A</v>
          </cell>
        </row>
        <row r="423">
          <cell r="E423" t="e">
            <v>#N/A</v>
          </cell>
        </row>
        <row r="424">
          <cell r="E424" t="e">
            <v>#N/A</v>
          </cell>
        </row>
        <row r="425">
          <cell r="E425" t="e">
            <v>#N/A</v>
          </cell>
        </row>
        <row r="426">
          <cell r="E426" t="e">
            <v>#N/A</v>
          </cell>
        </row>
        <row r="427">
          <cell r="E427" t="e">
            <v>#N/A</v>
          </cell>
        </row>
        <row r="428">
          <cell r="E428" t="e">
            <v>#N/A</v>
          </cell>
        </row>
        <row r="429">
          <cell r="E429" t="e">
            <v>#N/A</v>
          </cell>
        </row>
        <row r="430">
          <cell r="E430" t="e">
            <v>#N/A</v>
          </cell>
        </row>
        <row r="431">
          <cell r="E431" t="e">
            <v>#N/A</v>
          </cell>
        </row>
        <row r="432">
          <cell r="E432" t="e">
            <v>#N/A</v>
          </cell>
        </row>
        <row r="433">
          <cell r="E433" t="e">
            <v>#N/A</v>
          </cell>
        </row>
        <row r="434">
          <cell r="E434" t="e">
            <v>#N/A</v>
          </cell>
        </row>
        <row r="435">
          <cell r="E435" t="e">
            <v>#N/A</v>
          </cell>
        </row>
        <row r="436">
          <cell r="E436" t="e">
            <v>#N/A</v>
          </cell>
        </row>
        <row r="437">
          <cell r="E437" t="e">
            <v>#N/A</v>
          </cell>
        </row>
        <row r="438">
          <cell r="E438" t="e">
            <v>#N/A</v>
          </cell>
        </row>
        <row r="439">
          <cell r="E439" t="e">
            <v>#N/A</v>
          </cell>
        </row>
        <row r="440">
          <cell r="E440" t="e">
            <v>#N/A</v>
          </cell>
        </row>
        <row r="441">
          <cell r="E441" t="e">
            <v>#N/A</v>
          </cell>
        </row>
        <row r="442">
          <cell r="E442" t="e">
            <v>#N/A</v>
          </cell>
        </row>
        <row r="443">
          <cell r="E443" t="e">
            <v>#N/A</v>
          </cell>
        </row>
        <row r="444">
          <cell r="E444" t="e">
            <v>#N/A</v>
          </cell>
        </row>
        <row r="445">
          <cell r="E445" t="e">
            <v>#N/A</v>
          </cell>
        </row>
        <row r="446">
          <cell r="E446" t="e">
            <v>#N/A</v>
          </cell>
        </row>
        <row r="447">
          <cell r="E447" t="e">
            <v>#N/A</v>
          </cell>
        </row>
        <row r="448">
          <cell r="E448" t="e">
            <v>#N/A</v>
          </cell>
        </row>
        <row r="449">
          <cell r="E449" t="e">
            <v>#N/A</v>
          </cell>
        </row>
        <row r="450">
          <cell r="E450" t="e">
            <v>#N/A</v>
          </cell>
        </row>
        <row r="451">
          <cell r="E451" t="e">
            <v>#N/A</v>
          </cell>
        </row>
        <row r="452">
          <cell r="E452" t="e">
            <v>#N/A</v>
          </cell>
        </row>
        <row r="453">
          <cell r="E453" t="e">
            <v>#N/A</v>
          </cell>
        </row>
        <row r="454">
          <cell r="E454" t="e">
            <v>#N/A</v>
          </cell>
        </row>
        <row r="455">
          <cell r="E455" t="e">
            <v>#N/A</v>
          </cell>
        </row>
        <row r="456">
          <cell r="E456" t="e">
            <v>#N/A</v>
          </cell>
        </row>
        <row r="457">
          <cell r="E457" t="e">
            <v>#N/A</v>
          </cell>
        </row>
        <row r="458">
          <cell r="E458" t="e">
            <v>#N/A</v>
          </cell>
        </row>
        <row r="459">
          <cell r="E459" t="e">
            <v>#N/A</v>
          </cell>
        </row>
        <row r="460">
          <cell r="E460" t="e">
            <v>#N/A</v>
          </cell>
        </row>
        <row r="461">
          <cell r="E461" t="e">
            <v>#N/A</v>
          </cell>
        </row>
        <row r="462">
          <cell r="E462" t="e">
            <v>#N/A</v>
          </cell>
        </row>
        <row r="463">
          <cell r="E463" t="e">
            <v>#N/A</v>
          </cell>
        </row>
        <row r="464">
          <cell r="E464" t="e">
            <v>#N/A</v>
          </cell>
        </row>
        <row r="465">
          <cell r="E465" t="e">
            <v>#N/A</v>
          </cell>
        </row>
        <row r="466">
          <cell r="E466" t="e">
            <v>#N/A</v>
          </cell>
        </row>
        <row r="467">
          <cell r="E467" t="e">
            <v>#N/A</v>
          </cell>
        </row>
        <row r="468">
          <cell r="E468" t="e">
            <v>#N/A</v>
          </cell>
        </row>
        <row r="469">
          <cell r="E469" t="e">
            <v>#N/A</v>
          </cell>
        </row>
        <row r="470">
          <cell r="E470" t="e">
            <v>#N/A</v>
          </cell>
        </row>
        <row r="471">
          <cell r="E471" t="e">
            <v>#N/A</v>
          </cell>
        </row>
        <row r="472">
          <cell r="E472" t="e">
            <v>#N/A</v>
          </cell>
        </row>
        <row r="473">
          <cell r="E473" t="e">
            <v>#N/A</v>
          </cell>
        </row>
        <row r="474">
          <cell r="E474" t="e">
            <v>#N/A</v>
          </cell>
        </row>
        <row r="475">
          <cell r="E475" t="e">
            <v>#N/A</v>
          </cell>
        </row>
        <row r="476">
          <cell r="E476" t="e">
            <v>#N/A</v>
          </cell>
        </row>
        <row r="477">
          <cell r="E477" t="e">
            <v>#N/A</v>
          </cell>
        </row>
        <row r="478">
          <cell r="E478" t="e">
            <v>#N/A</v>
          </cell>
        </row>
        <row r="479">
          <cell r="E479" t="e">
            <v>#N/A</v>
          </cell>
        </row>
        <row r="480">
          <cell r="E480" t="e">
            <v>#N/A</v>
          </cell>
        </row>
        <row r="481">
          <cell r="E481" t="e">
            <v>#N/A</v>
          </cell>
        </row>
        <row r="482">
          <cell r="E482" t="e">
            <v>#N/A</v>
          </cell>
        </row>
        <row r="483">
          <cell r="E483" t="e">
            <v>#N/A</v>
          </cell>
        </row>
        <row r="484">
          <cell r="E484" t="e">
            <v>#N/A</v>
          </cell>
        </row>
        <row r="485">
          <cell r="E485" t="e">
            <v>#N/A</v>
          </cell>
        </row>
        <row r="486">
          <cell r="E486" t="e">
            <v>#N/A</v>
          </cell>
        </row>
        <row r="487">
          <cell r="E487" t="e">
            <v>#N/A</v>
          </cell>
        </row>
        <row r="488">
          <cell r="E488" t="e">
            <v>#N/A</v>
          </cell>
        </row>
        <row r="489">
          <cell r="E489" t="e">
            <v>#N/A</v>
          </cell>
        </row>
        <row r="490">
          <cell r="E490" t="e">
            <v>#N/A</v>
          </cell>
        </row>
        <row r="491">
          <cell r="E491" t="e">
            <v>#N/A</v>
          </cell>
        </row>
        <row r="492">
          <cell r="E492" t="e">
            <v>#N/A</v>
          </cell>
        </row>
        <row r="493">
          <cell r="E493" t="e">
            <v>#N/A</v>
          </cell>
        </row>
        <row r="494">
          <cell r="E494" t="e">
            <v>#N/A</v>
          </cell>
        </row>
        <row r="495">
          <cell r="E495" t="e">
            <v>#N/A</v>
          </cell>
        </row>
        <row r="496">
          <cell r="E496" t="e">
            <v>#N/A</v>
          </cell>
        </row>
        <row r="497">
          <cell r="E497" t="e">
            <v>#N/A</v>
          </cell>
        </row>
        <row r="498">
          <cell r="E498" t="e">
            <v>#N/A</v>
          </cell>
        </row>
        <row r="499">
          <cell r="E499" t="e">
            <v>#N/A</v>
          </cell>
        </row>
        <row r="500">
          <cell r="E500" t="e">
            <v>#N/A</v>
          </cell>
        </row>
        <row r="501">
          <cell r="E501" t="e">
            <v>#N/A</v>
          </cell>
        </row>
        <row r="502">
          <cell r="E502" t="e">
            <v>#N/A</v>
          </cell>
        </row>
        <row r="503">
          <cell r="E503" t="e">
            <v>#N/A</v>
          </cell>
        </row>
        <row r="504">
          <cell r="E504" t="e">
            <v>#N/A</v>
          </cell>
        </row>
        <row r="505">
          <cell r="E505" t="e">
            <v>#N/A</v>
          </cell>
        </row>
        <row r="506">
          <cell r="E506" t="e">
            <v>#N/A</v>
          </cell>
        </row>
        <row r="507">
          <cell r="E507" t="e">
            <v>#N/A</v>
          </cell>
        </row>
        <row r="508">
          <cell r="E508" t="e">
            <v>#N/A</v>
          </cell>
        </row>
        <row r="509">
          <cell r="E509" t="e">
            <v>#N/A</v>
          </cell>
        </row>
        <row r="510">
          <cell r="E510" t="e">
            <v>#N/A</v>
          </cell>
        </row>
        <row r="511">
          <cell r="E511" t="e">
            <v>#N/A</v>
          </cell>
        </row>
        <row r="512">
          <cell r="E512" t="e">
            <v>#N/A</v>
          </cell>
        </row>
        <row r="513">
          <cell r="E513" t="e">
            <v>#N/A</v>
          </cell>
        </row>
        <row r="514">
          <cell r="E514" t="e">
            <v>#N/A</v>
          </cell>
        </row>
        <row r="515">
          <cell r="E515" t="e">
            <v>#N/A</v>
          </cell>
        </row>
        <row r="516">
          <cell r="E516" t="e">
            <v>#N/A</v>
          </cell>
        </row>
        <row r="517">
          <cell r="E517" t="e">
            <v>#N/A</v>
          </cell>
        </row>
        <row r="518">
          <cell r="E518" t="e">
            <v>#N/A</v>
          </cell>
        </row>
        <row r="519">
          <cell r="E519" t="e">
            <v>#N/A</v>
          </cell>
        </row>
        <row r="520">
          <cell r="E520" t="e">
            <v>#N/A</v>
          </cell>
        </row>
        <row r="521">
          <cell r="E521" t="e">
            <v>#N/A</v>
          </cell>
        </row>
        <row r="522">
          <cell r="E522" t="e">
            <v>#N/A</v>
          </cell>
        </row>
        <row r="523">
          <cell r="E523" t="e">
            <v>#N/A</v>
          </cell>
        </row>
        <row r="524">
          <cell r="E524" t="e">
            <v>#N/A</v>
          </cell>
        </row>
        <row r="525">
          <cell r="E525" t="e">
            <v>#N/A</v>
          </cell>
        </row>
        <row r="526">
          <cell r="E526" t="e">
            <v>#N/A</v>
          </cell>
        </row>
        <row r="527">
          <cell r="E527" t="e">
            <v>#N/A</v>
          </cell>
        </row>
        <row r="528">
          <cell r="E528" t="e">
            <v>#N/A</v>
          </cell>
        </row>
        <row r="529">
          <cell r="E529" t="e">
            <v>#N/A</v>
          </cell>
        </row>
        <row r="530">
          <cell r="E530" t="e">
            <v>#N/A</v>
          </cell>
        </row>
        <row r="531">
          <cell r="E531" t="e">
            <v>#N/A</v>
          </cell>
        </row>
        <row r="532">
          <cell r="E532" t="e">
            <v>#N/A</v>
          </cell>
        </row>
        <row r="533">
          <cell r="E533" t="e">
            <v>#N/A</v>
          </cell>
        </row>
        <row r="534">
          <cell r="E534" t="e">
            <v>#N/A</v>
          </cell>
        </row>
        <row r="535">
          <cell r="E535" t="e">
            <v>#N/A</v>
          </cell>
        </row>
        <row r="536">
          <cell r="E536" t="e">
            <v>#N/A</v>
          </cell>
        </row>
        <row r="537">
          <cell r="E537" t="e">
            <v>#N/A</v>
          </cell>
        </row>
        <row r="538">
          <cell r="E538" t="e">
            <v>#N/A</v>
          </cell>
        </row>
        <row r="539">
          <cell r="E539" t="e">
            <v>#N/A</v>
          </cell>
        </row>
        <row r="540">
          <cell r="E540" t="e">
            <v>#N/A</v>
          </cell>
        </row>
        <row r="541">
          <cell r="E541" t="e">
            <v>#N/A</v>
          </cell>
        </row>
        <row r="542">
          <cell r="E542" t="e">
            <v>#N/A</v>
          </cell>
        </row>
        <row r="543">
          <cell r="E543" t="e">
            <v>#N/A</v>
          </cell>
        </row>
        <row r="544">
          <cell r="E544" t="e">
            <v>#N/A</v>
          </cell>
        </row>
        <row r="545">
          <cell r="E545" t="e">
            <v>#N/A</v>
          </cell>
        </row>
        <row r="546">
          <cell r="E546" t="e">
            <v>#N/A</v>
          </cell>
        </row>
        <row r="547">
          <cell r="E547" t="e">
            <v>#N/A</v>
          </cell>
        </row>
        <row r="548">
          <cell r="E548" t="e">
            <v>#N/A</v>
          </cell>
        </row>
        <row r="549">
          <cell r="E549" t="e">
            <v>#N/A</v>
          </cell>
        </row>
        <row r="550">
          <cell r="E550" t="e">
            <v>#N/A</v>
          </cell>
        </row>
        <row r="551">
          <cell r="E551" t="e">
            <v>#N/A</v>
          </cell>
        </row>
        <row r="552">
          <cell r="E552" t="e">
            <v>#N/A</v>
          </cell>
        </row>
        <row r="553">
          <cell r="E553" t="e">
            <v>#N/A</v>
          </cell>
        </row>
        <row r="554">
          <cell r="E554" t="e">
            <v>#N/A</v>
          </cell>
        </row>
        <row r="555">
          <cell r="E555" t="e">
            <v>#N/A</v>
          </cell>
        </row>
        <row r="556">
          <cell r="E556" t="e">
            <v>#N/A</v>
          </cell>
        </row>
        <row r="557">
          <cell r="E557" t="e">
            <v>#N/A</v>
          </cell>
        </row>
        <row r="558">
          <cell r="E558" t="e">
            <v>#N/A</v>
          </cell>
        </row>
        <row r="559">
          <cell r="E559" t="e">
            <v>#N/A</v>
          </cell>
        </row>
        <row r="560">
          <cell r="E560" t="e">
            <v>#N/A</v>
          </cell>
        </row>
        <row r="561">
          <cell r="E561" t="e">
            <v>#N/A</v>
          </cell>
        </row>
        <row r="562">
          <cell r="E562" t="e">
            <v>#N/A</v>
          </cell>
        </row>
        <row r="563">
          <cell r="E563" t="e">
            <v>#N/A</v>
          </cell>
        </row>
        <row r="564">
          <cell r="E564" t="e">
            <v>#N/A</v>
          </cell>
        </row>
        <row r="565">
          <cell r="E565" t="e">
            <v>#N/A</v>
          </cell>
        </row>
        <row r="566">
          <cell r="E566" t="e">
            <v>#N/A</v>
          </cell>
        </row>
        <row r="567">
          <cell r="E567" t="e">
            <v>#N/A</v>
          </cell>
        </row>
        <row r="568">
          <cell r="E568" t="e">
            <v>#N/A</v>
          </cell>
        </row>
        <row r="569">
          <cell r="E569" t="e">
            <v>#N/A</v>
          </cell>
        </row>
        <row r="570">
          <cell r="E570" t="e">
            <v>#N/A</v>
          </cell>
        </row>
        <row r="571">
          <cell r="E571" t="e">
            <v>#N/A</v>
          </cell>
        </row>
        <row r="572">
          <cell r="E572" t="e">
            <v>#N/A</v>
          </cell>
        </row>
        <row r="573">
          <cell r="E573" t="e">
            <v>#N/A</v>
          </cell>
        </row>
        <row r="574">
          <cell r="E574" t="e">
            <v>#N/A</v>
          </cell>
        </row>
        <row r="575">
          <cell r="E575" t="e">
            <v>#N/A</v>
          </cell>
        </row>
        <row r="576">
          <cell r="E576" t="e">
            <v>#N/A</v>
          </cell>
        </row>
        <row r="577">
          <cell r="E577" t="e">
            <v>#N/A</v>
          </cell>
        </row>
        <row r="578">
          <cell r="E578" t="e">
            <v>#N/A</v>
          </cell>
        </row>
        <row r="579">
          <cell r="E579" t="e">
            <v>#N/A</v>
          </cell>
        </row>
        <row r="580">
          <cell r="E580" t="e">
            <v>#N/A</v>
          </cell>
        </row>
        <row r="581">
          <cell r="E581" t="e">
            <v>#N/A</v>
          </cell>
        </row>
        <row r="582">
          <cell r="E582" t="e">
            <v>#N/A</v>
          </cell>
        </row>
        <row r="583">
          <cell r="E583" t="e">
            <v>#N/A</v>
          </cell>
        </row>
        <row r="584">
          <cell r="E584" t="e">
            <v>#N/A</v>
          </cell>
        </row>
        <row r="585">
          <cell r="E585" t="e">
            <v>#N/A</v>
          </cell>
        </row>
        <row r="586">
          <cell r="E586" t="e">
            <v>#N/A</v>
          </cell>
        </row>
        <row r="587">
          <cell r="E587" t="e">
            <v>#N/A</v>
          </cell>
        </row>
        <row r="588">
          <cell r="E588" t="e">
            <v>#N/A</v>
          </cell>
        </row>
        <row r="589">
          <cell r="E589" t="e">
            <v>#N/A</v>
          </cell>
        </row>
        <row r="590">
          <cell r="E590" t="e">
            <v>#N/A</v>
          </cell>
        </row>
        <row r="591">
          <cell r="E591" t="e">
            <v>#N/A</v>
          </cell>
        </row>
        <row r="592">
          <cell r="E592" t="e">
            <v>#N/A</v>
          </cell>
        </row>
        <row r="593">
          <cell r="E593" t="e">
            <v>#N/A</v>
          </cell>
        </row>
        <row r="594">
          <cell r="E594" t="e">
            <v>#N/A</v>
          </cell>
        </row>
        <row r="595">
          <cell r="E595" t="e">
            <v>#N/A</v>
          </cell>
        </row>
        <row r="596">
          <cell r="E596" t="e">
            <v>#N/A</v>
          </cell>
        </row>
        <row r="597">
          <cell r="E597" t="e">
            <v>#N/A</v>
          </cell>
        </row>
        <row r="598">
          <cell r="E598" t="e">
            <v>#N/A</v>
          </cell>
        </row>
        <row r="599">
          <cell r="E599" t="e">
            <v>#N/A</v>
          </cell>
        </row>
        <row r="600">
          <cell r="E600" t="e">
            <v>#N/A</v>
          </cell>
        </row>
        <row r="601">
          <cell r="E601" t="e">
            <v>#N/A</v>
          </cell>
        </row>
        <row r="602">
          <cell r="E602" t="e">
            <v>#N/A</v>
          </cell>
        </row>
        <row r="603">
          <cell r="E603" t="e">
            <v>#N/A</v>
          </cell>
        </row>
        <row r="604">
          <cell r="E604" t="e">
            <v>#N/A</v>
          </cell>
        </row>
        <row r="605">
          <cell r="E605" t="e">
            <v>#N/A</v>
          </cell>
        </row>
        <row r="606">
          <cell r="E606" t="e">
            <v>#N/A</v>
          </cell>
        </row>
        <row r="607">
          <cell r="E607" t="e">
            <v>#N/A</v>
          </cell>
        </row>
        <row r="608">
          <cell r="E608" t="e">
            <v>#N/A</v>
          </cell>
        </row>
        <row r="609">
          <cell r="E609" t="e">
            <v>#N/A</v>
          </cell>
        </row>
        <row r="610">
          <cell r="E610" t="e">
            <v>#N/A</v>
          </cell>
        </row>
        <row r="611">
          <cell r="E611" t="e">
            <v>#N/A</v>
          </cell>
        </row>
        <row r="612">
          <cell r="E612" t="e">
            <v>#N/A</v>
          </cell>
        </row>
        <row r="613">
          <cell r="E613" t="e">
            <v>#N/A</v>
          </cell>
        </row>
        <row r="614">
          <cell r="E614" t="e">
            <v>#N/A</v>
          </cell>
        </row>
        <row r="615">
          <cell r="E615" t="e">
            <v>#N/A</v>
          </cell>
        </row>
        <row r="616">
          <cell r="E616" t="e">
            <v>#N/A</v>
          </cell>
        </row>
        <row r="617">
          <cell r="E617" t="e">
            <v>#N/A</v>
          </cell>
        </row>
        <row r="618">
          <cell r="E618" t="e">
            <v>#N/A</v>
          </cell>
        </row>
        <row r="619">
          <cell r="E619" t="e">
            <v>#N/A</v>
          </cell>
        </row>
        <row r="620">
          <cell r="E620" t="e">
            <v>#N/A</v>
          </cell>
        </row>
        <row r="621">
          <cell r="E621" t="e">
            <v>#N/A</v>
          </cell>
        </row>
        <row r="622">
          <cell r="E622" t="e">
            <v>#N/A</v>
          </cell>
        </row>
        <row r="623">
          <cell r="E623" t="e">
            <v>#N/A</v>
          </cell>
        </row>
        <row r="624">
          <cell r="E624" t="e">
            <v>#N/A</v>
          </cell>
        </row>
        <row r="625">
          <cell r="E625" t="e">
            <v>#N/A</v>
          </cell>
        </row>
        <row r="626">
          <cell r="E626" t="e">
            <v>#N/A</v>
          </cell>
        </row>
        <row r="627">
          <cell r="E627" t="e">
            <v>#N/A</v>
          </cell>
        </row>
        <row r="628">
          <cell r="E628" t="e">
            <v>#N/A</v>
          </cell>
        </row>
        <row r="629">
          <cell r="E629" t="e">
            <v>#N/A</v>
          </cell>
        </row>
        <row r="630">
          <cell r="E630" t="e">
            <v>#N/A</v>
          </cell>
        </row>
        <row r="631">
          <cell r="E631" t="e">
            <v>#N/A</v>
          </cell>
        </row>
        <row r="632">
          <cell r="E632" t="e">
            <v>#N/A</v>
          </cell>
        </row>
        <row r="633">
          <cell r="E633" t="e">
            <v>#N/A</v>
          </cell>
        </row>
        <row r="634">
          <cell r="E634" t="e">
            <v>#N/A</v>
          </cell>
        </row>
        <row r="635">
          <cell r="E635" t="e">
            <v>#N/A</v>
          </cell>
        </row>
        <row r="636">
          <cell r="E636" t="e">
            <v>#N/A</v>
          </cell>
        </row>
        <row r="637">
          <cell r="E637" t="e">
            <v>#N/A</v>
          </cell>
        </row>
        <row r="638">
          <cell r="E638" t="e">
            <v>#N/A</v>
          </cell>
        </row>
        <row r="639">
          <cell r="E639" t="e">
            <v>#N/A</v>
          </cell>
        </row>
        <row r="640">
          <cell r="E640" t="e">
            <v>#N/A</v>
          </cell>
        </row>
        <row r="641">
          <cell r="E641" t="e">
            <v>#N/A</v>
          </cell>
        </row>
        <row r="642">
          <cell r="E642" t="e">
            <v>#N/A</v>
          </cell>
        </row>
        <row r="643">
          <cell r="E643" t="e">
            <v>#N/A</v>
          </cell>
        </row>
        <row r="644">
          <cell r="E644" t="e">
            <v>#N/A</v>
          </cell>
        </row>
        <row r="645">
          <cell r="E645" t="e">
            <v>#N/A</v>
          </cell>
        </row>
        <row r="646">
          <cell r="E646" t="e">
            <v>#N/A</v>
          </cell>
        </row>
        <row r="647">
          <cell r="E647" t="e">
            <v>#N/A</v>
          </cell>
        </row>
        <row r="648">
          <cell r="E648" t="e">
            <v>#N/A</v>
          </cell>
        </row>
        <row r="649">
          <cell r="E649" t="e">
            <v>#N/A</v>
          </cell>
        </row>
        <row r="650">
          <cell r="E650" t="e">
            <v>#N/A</v>
          </cell>
        </row>
        <row r="651">
          <cell r="E651" t="e">
            <v>#N/A</v>
          </cell>
        </row>
        <row r="652">
          <cell r="E652" t="e">
            <v>#N/A</v>
          </cell>
        </row>
        <row r="653">
          <cell r="E653" t="e">
            <v>#N/A</v>
          </cell>
        </row>
        <row r="654">
          <cell r="E654" t="e">
            <v>#N/A</v>
          </cell>
        </row>
        <row r="655">
          <cell r="E655" t="e">
            <v>#N/A</v>
          </cell>
        </row>
        <row r="656">
          <cell r="E656" t="e">
            <v>#N/A</v>
          </cell>
        </row>
        <row r="657">
          <cell r="E657" t="e">
            <v>#N/A</v>
          </cell>
        </row>
        <row r="658">
          <cell r="E658" t="e">
            <v>#N/A</v>
          </cell>
        </row>
        <row r="659">
          <cell r="E659" t="e">
            <v>#N/A</v>
          </cell>
        </row>
        <row r="660">
          <cell r="E660" t="e">
            <v>#N/A</v>
          </cell>
        </row>
        <row r="661">
          <cell r="E661" t="e">
            <v>#N/A</v>
          </cell>
        </row>
        <row r="662">
          <cell r="E662" t="e">
            <v>#N/A</v>
          </cell>
        </row>
        <row r="663">
          <cell r="E663" t="e">
            <v>#N/A</v>
          </cell>
        </row>
        <row r="664">
          <cell r="E664" t="e">
            <v>#N/A</v>
          </cell>
        </row>
        <row r="665">
          <cell r="E665" t="e">
            <v>#N/A</v>
          </cell>
        </row>
        <row r="666">
          <cell r="E666" t="e">
            <v>#N/A</v>
          </cell>
        </row>
        <row r="667">
          <cell r="E667" t="e">
            <v>#N/A</v>
          </cell>
        </row>
        <row r="668">
          <cell r="E668" t="e">
            <v>#N/A</v>
          </cell>
        </row>
        <row r="669">
          <cell r="E669" t="e">
            <v>#N/A</v>
          </cell>
        </row>
        <row r="670">
          <cell r="E670" t="e">
            <v>#N/A</v>
          </cell>
        </row>
        <row r="671">
          <cell r="E671" t="e">
            <v>#N/A</v>
          </cell>
        </row>
        <row r="672">
          <cell r="E672" t="e">
            <v>#N/A</v>
          </cell>
        </row>
        <row r="673">
          <cell r="E673" t="e">
            <v>#N/A</v>
          </cell>
        </row>
        <row r="674">
          <cell r="E674" t="e">
            <v>#N/A</v>
          </cell>
        </row>
        <row r="675">
          <cell r="E675" t="e">
            <v>#N/A</v>
          </cell>
        </row>
        <row r="676">
          <cell r="E676" t="e">
            <v>#N/A</v>
          </cell>
        </row>
        <row r="677">
          <cell r="E677" t="e">
            <v>#N/A</v>
          </cell>
        </row>
        <row r="678">
          <cell r="E678" t="e">
            <v>#N/A</v>
          </cell>
        </row>
        <row r="679">
          <cell r="E679" t="e">
            <v>#N/A</v>
          </cell>
        </row>
        <row r="680">
          <cell r="E680" t="e">
            <v>#N/A</v>
          </cell>
        </row>
        <row r="681">
          <cell r="E681" t="e">
            <v>#N/A</v>
          </cell>
        </row>
        <row r="682">
          <cell r="E682" t="e">
            <v>#N/A</v>
          </cell>
        </row>
        <row r="683">
          <cell r="E683" t="e">
            <v>#N/A</v>
          </cell>
        </row>
        <row r="684">
          <cell r="E684" t="e">
            <v>#N/A</v>
          </cell>
        </row>
        <row r="685">
          <cell r="E685" t="e">
            <v>#N/A</v>
          </cell>
        </row>
        <row r="686">
          <cell r="E686" t="e">
            <v>#N/A</v>
          </cell>
        </row>
        <row r="687">
          <cell r="E687" t="e">
            <v>#N/A</v>
          </cell>
        </row>
        <row r="688">
          <cell r="E688" t="e">
            <v>#N/A</v>
          </cell>
        </row>
        <row r="689">
          <cell r="E689" t="e">
            <v>#N/A</v>
          </cell>
        </row>
        <row r="690">
          <cell r="E690" t="e">
            <v>#N/A</v>
          </cell>
        </row>
        <row r="691">
          <cell r="E691" t="e">
            <v>#N/A</v>
          </cell>
        </row>
        <row r="692">
          <cell r="E692" t="e">
            <v>#N/A</v>
          </cell>
        </row>
        <row r="693">
          <cell r="E693" t="e">
            <v>#N/A</v>
          </cell>
        </row>
        <row r="694">
          <cell r="E694" t="e">
            <v>#N/A</v>
          </cell>
        </row>
        <row r="695">
          <cell r="E695" t="e">
            <v>#N/A</v>
          </cell>
        </row>
        <row r="696">
          <cell r="E696" t="e">
            <v>#N/A</v>
          </cell>
        </row>
        <row r="697">
          <cell r="E697" t="e">
            <v>#N/A</v>
          </cell>
        </row>
        <row r="698">
          <cell r="E698" t="e">
            <v>#N/A</v>
          </cell>
        </row>
        <row r="699">
          <cell r="E699" t="e">
            <v>#N/A</v>
          </cell>
        </row>
        <row r="700">
          <cell r="E700" t="e">
            <v>#N/A</v>
          </cell>
        </row>
        <row r="701">
          <cell r="E701" t="e">
            <v>#N/A</v>
          </cell>
        </row>
        <row r="702">
          <cell r="E702" t="e">
            <v>#N/A</v>
          </cell>
        </row>
        <row r="703">
          <cell r="E703" t="e">
            <v>#N/A</v>
          </cell>
        </row>
        <row r="704">
          <cell r="E704" t="e">
            <v>#N/A</v>
          </cell>
        </row>
        <row r="705">
          <cell r="E705" t="e">
            <v>#N/A</v>
          </cell>
        </row>
        <row r="706">
          <cell r="E706" t="e">
            <v>#N/A</v>
          </cell>
        </row>
        <row r="707">
          <cell r="E707" t="e">
            <v>#N/A</v>
          </cell>
        </row>
        <row r="708">
          <cell r="E708" t="e">
            <v>#N/A</v>
          </cell>
        </row>
        <row r="709">
          <cell r="E709" t="e">
            <v>#N/A</v>
          </cell>
        </row>
        <row r="710">
          <cell r="E710" t="e">
            <v>#N/A</v>
          </cell>
        </row>
        <row r="711">
          <cell r="E711" t="e">
            <v>#N/A</v>
          </cell>
        </row>
        <row r="712">
          <cell r="E712" t="e">
            <v>#N/A</v>
          </cell>
        </row>
        <row r="713">
          <cell r="E713" t="e">
            <v>#N/A</v>
          </cell>
        </row>
        <row r="714">
          <cell r="E714" t="e">
            <v>#N/A</v>
          </cell>
        </row>
        <row r="715">
          <cell r="E715" t="e">
            <v>#N/A</v>
          </cell>
        </row>
        <row r="716">
          <cell r="E716" t="e">
            <v>#N/A</v>
          </cell>
        </row>
        <row r="717">
          <cell r="E717" t="e">
            <v>#N/A</v>
          </cell>
        </row>
        <row r="718">
          <cell r="E718" t="e">
            <v>#N/A</v>
          </cell>
        </row>
        <row r="719">
          <cell r="E719" t="e">
            <v>#N/A</v>
          </cell>
        </row>
        <row r="720">
          <cell r="E720" t="e">
            <v>#N/A</v>
          </cell>
        </row>
        <row r="721">
          <cell r="E721" t="e">
            <v>#N/A</v>
          </cell>
        </row>
        <row r="722">
          <cell r="E722" t="e">
            <v>#N/A</v>
          </cell>
        </row>
        <row r="723">
          <cell r="E723" t="e">
            <v>#N/A</v>
          </cell>
        </row>
        <row r="724">
          <cell r="E724" t="e">
            <v>#N/A</v>
          </cell>
        </row>
        <row r="725">
          <cell r="E725" t="e">
            <v>#N/A</v>
          </cell>
        </row>
        <row r="726">
          <cell r="E726" t="e">
            <v>#N/A</v>
          </cell>
        </row>
        <row r="727">
          <cell r="E727" t="e">
            <v>#N/A</v>
          </cell>
        </row>
        <row r="728">
          <cell r="E728" t="e">
            <v>#N/A</v>
          </cell>
        </row>
        <row r="729">
          <cell r="E729" t="e">
            <v>#N/A</v>
          </cell>
        </row>
        <row r="730">
          <cell r="E730" t="e">
            <v>#N/A</v>
          </cell>
        </row>
        <row r="731">
          <cell r="E731" t="e">
            <v>#N/A</v>
          </cell>
        </row>
        <row r="732">
          <cell r="E732" t="e">
            <v>#N/A</v>
          </cell>
        </row>
        <row r="733">
          <cell r="E733" t="e">
            <v>#N/A</v>
          </cell>
        </row>
        <row r="734">
          <cell r="E734" t="e">
            <v>#N/A</v>
          </cell>
        </row>
        <row r="735">
          <cell r="E735" t="e">
            <v>#N/A</v>
          </cell>
        </row>
        <row r="736">
          <cell r="E736" t="e">
            <v>#N/A</v>
          </cell>
        </row>
        <row r="737">
          <cell r="E737" t="e">
            <v>#N/A</v>
          </cell>
        </row>
        <row r="738">
          <cell r="E738" t="e">
            <v>#N/A</v>
          </cell>
        </row>
        <row r="739">
          <cell r="E739" t="e">
            <v>#N/A</v>
          </cell>
        </row>
        <row r="740">
          <cell r="E740" t="e">
            <v>#N/A</v>
          </cell>
        </row>
        <row r="741">
          <cell r="E741" t="e">
            <v>#N/A</v>
          </cell>
        </row>
        <row r="742">
          <cell r="E742" t="e">
            <v>#N/A</v>
          </cell>
        </row>
        <row r="743">
          <cell r="E743" t="e">
            <v>#N/A</v>
          </cell>
        </row>
        <row r="744">
          <cell r="E744" t="e">
            <v>#N/A</v>
          </cell>
        </row>
        <row r="745">
          <cell r="E745" t="e">
            <v>#N/A</v>
          </cell>
        </row>
        <row r="746">
          <cell r="E746" t="e">
            <v>#N/A</v>
          </cell>
        </row>
        <row r="747">
          <cell r="E747" t="e">
            <v>#N/A</v>
          </cell>
        </row>
        <row r="748">
          <cell r="E748" t="e">
            <v>#N/A</v>
          </cell>
        </row>
        <row r="749">
          <cell r="E749" t="e">
            <v>#N/A</v>
          </cell>
        </row>
        <row r="750">
          <cell r="E750" t="e">
            <v>#N/A</v>
          </cell>
        </row>
        <row r="751">
          <cell r="E751" t="e">
            <v>#N/A</v>
          </cell>
        </row>
        <row r="752">
          <cell r="E752" t="e">
            <v>#N/A</v>
          </cell>
        </row>
        <row r="753">
          <cell r="E753" t="e">
            <v>#N/A</v>
          </cell>
        </row>
        <row r="754">
          <cell r="E754" t="e">
            <v>#N/A</v>
          </cell>
        </row>
        <row r="755">
          <cell r="E755" t="e">
            <v>#N/A</v>
          </cell>
        </row>
        <row r="756">
          <cell r="E756" t="e">
            <v>#N/A</v>
          </cell>
        </row>
        <row r="757">
          <cell r="E757" t="e">
            <v>#N/A</v>
          </cell>
        </row>
        <row r="758">
          <cell r="E758" t="e">
            <v>#N/A</v>
          </cell>
        </row>
        <row r="759">
          <cell r="E759" t="e">
            <v>#N/A</v>
          </cell>
        </row>
        <row r="760">
          <cell r="E760" t="e">
            <v>#N/A</v>
          </cell>
        </row>
        <row r="761">
          <cell r="E761" t="e">
            <v>#N/A</v>
          </cell>
        </row>
        <row r="762">
          <cell r="E762" t="e">
            <v>#N/A</v>
          </cell>
        </row>
        <row r="763">
          <cell r="E763" t="e">
            <v>#N/A</v>
          </cell>
        </row>
        <row r="764">
          <cell r="E764" t="e">
            <v>#N/A</v>
          </cell>
        </row>
        <row r="765">
          <cell r="E765" t="e">
            <v>#N/A</v>
          </cell>
        </row>
        <row r="766">
          <cell r="E766" t="e">
            <v>#N/A</v>
          </cell>
        </row>
        <row r="767">
          <cell r="E767" t="e">
            <v>#N/A</v>
          </cell>
        </row>
        <row r="768">
          <cell r="E768" t="e">
            <v>#N/A</v>
          </cell>
        </row>
        <row r="769">
          <cell r="E769" t="e">
            <v>#N/A</v>
          </cell>
        </row>
        <row r="770">
          <cell r="E770" t="e">
            <v>#N/A</v>
          </cell>
        </row>
        <row r="771">
          <cell r="E771" t="e">
            <v>#N/A</v>
          </cell>
        </row>
        <row r="772">
          <cell r="E772" t="e">
            <v>#N/A</v>
          </cell>
        </row>
        <row r="773">
          <cell r="E773" t="e">
            <v>#N/A</v>
          </cell>
        </row>
        <row r="774">
          <cell r="E774" t="e">
            <v>#N/A</v>
          </cell>
        </row>
        <row r="775">
          <cell r="E775" t="e">
            <v>#N/A</v>
          </cell>
        </row>
        <row r="776">
          <cell r="E776" t="e">
            <v>#N/A</v>
          </cell>
        </row>
        <row r="777">
          <cell r="E777" t="e">
            <v>#N/A</v>
          </cell>
        </row>
        <row r="778">
          <cell r="E778" t="e">
            <v>#N/A</v>
          </cell>
        </row>
        <row r="779">
          <cell r="E779" t="e">
            <v>#N/A</v>
          </cell>
        </row>
        <row r="780">
          <cell r="E780" t="e">
            <v>#N/A</v>
          </cell>
        </row>
        <row r="781">
          <cell r="E781" t="e">
            <v>#N/A</v>
          </cell>
        </row>
        <row r="782">
          <cell r="E782" t="e">
            <v>#N/A</v>
          </cell>
        </row>
        <row r="783">
          <cell r="E783" t="e">
            <v>#N/A</v>
          </cell>
        </row>
        <row r="784">
          <cell r="E784" t="e">
            <v>#N/A</v>
          </cell>
        </row>
        <row r="785">
          <cell r="E785" t="e">
            <v>#N/A</v>
          </cell>
        </row>
        <row r="786">
          <cell r="E786" t="e">
            <v>#N/A</v>
          </cell>
        </row>
        <row r="787">
          <cell r="E787" t="e">
            <v>#N/A</v>
          </cell>
        </row>
        <row r="788">
          <cell r="E788" t="e">
            <v>#N/A</v>
          </cell>
        </row>
        <row r="789">
          <cell r="E789" t="e">
            <v>#N/A</v>
          </cell>
        </row>
        <row r="790">
          <cell r="E790" t="e">
            <v>#N/A</v>
          </cell>
        </row>
        <row r="791">
          <cell r="E791" t="e">
            <v>#N/A</v>
          </cell>
        </row>
        <row r="792">
          <cell r="E792" t="e">
            <v>#N/A</v>
          </cell>
        </row>
        <row r="793">
          <cell r="E793" t="e">
            <v>#N/A</v>
          </cell>
        </row>
        <row r="794">
          <cell r="E794" t="e">
            <v>#N/A</v>
          </cell>
        </row>
        <row r="795">
          <cell r="E795" t="e">
            <v>#N/A</v>
          </cell>
        </row>
        <row r="796">
          <cell r="E796" t="e">
            <v>#N/A</v>
          </cell>
        </row>
        <row r="797">
          <cell r="E797" t="e">
            <v>#N/A</v>
          </cell>
        </row>
        <row r="798">
          <cell r="E798" t="e">
            <v>#N/A</v>
          </cell>
        </row>
        <row r="799">
          <cell r="E799" t="e">
            <v>#N/A</v>
          </cell>
        </row>
        <row r="800">
          <cell r="E800" t="e">
            <v>#N/A</v>
          </cell>
        </row>
        <row r="801">
          <cell r="E801" t="e">
            <v>#N/A</v>
          </cell>
        </row>
        <row r="802">
          <cell r="E802" t="e">
            <v>#N/A</v>
          </cell>
        </row>
        <row r="803">
          <cell r="E803" t="e">
            <v>#N/A</v>
          </cell>
        </row>
        <row r="804">
          <cell r="E804" t="e">
            <v>#N/A</v>
          </cell>
        </row>
        <row r="805">
          <cell r="E805" t="e">
            <v>#N/A</v>
          </cell>
        </row>
        <row r="806">
          <cell r="E806" t="e">
            <v>#N/A</v>
          </cell>
        </row>
        <row r="807">
          <cell r="E807" t="e">
            <v>#N/A</v>
          </cell>
        </row>
        <row r="808">
          <cell r="E808" t="e">
            <v>#N/A</v>
          </cell>
        </row>
        <row r="809">
          <cell r="E809" t="e">
            <v>#N/A</v>
          </cell>
        </row>
        <row r="810">
          <cell r="E810" t="e">
            <v>#N/A</v>
          </cell>
        </row>
        <row r="811">
          <cell r="E811" t="e">
            <v>#N/A</v>
          </cell>
        </row>
        <row r="812">
          <cell r="E812" t="e">
            <v>#N/A</v>
          </cell>
        </row>
        <row r="813">
          <cell r="E813" t="e">
            <v>#N/A</v>
          </cell>
        </row>
        <row r="814">
          <cell r="E814" t="e">
            <v>#N/A</v>
          </cell>
        </row>
        <row r="815">
          <cell r="E815" t="e">
            <v>#N/A</v>
          </cell>
        </row>
        <row r="816">
          <cell r="E816" t="e">
            <v>#N/A</v>
          </cell>
        </row>
        <row r="817">
          <cell r="E817" t="e">
            <v>#N/A</v>
          </cell>
        </row>
        <row r="818">
          <cell r="E818" t="e">
            <v>#N/A</v>
          </cell>
        </row>
        <row r="819">
          <cell r="E819" t="e">
            <v>#N/A</v>
          </cell>
        </row>
        <row r="820">
          <cell r="E820" t="e">
            <v>#N/A</v>
          </cell>
        </row>
        <row r="821">
          <cell r="E821" t="e">
            <v>#N/A</v>
          </cell>
        </row>
        <row r="822">
          <cell r="E822" t="e">
            <v>#N/A</v>
          </cell>
        </row>
        <row r="823">
          <cell r="E823" t="e">
            <v>#N/A</v>
          </cell>
        </row>
        <row r="824">
          <cell r="E824" t="e">
            <v>#N/A</v>
          </cell>
        </row>
        <row r="825">
          <cell r="E825" t="e">
            <v>#N/A</v>
          </cell>
        </row>
        <row r="826">
          <cell r="E826" t="e">
            <v>#N/A</v>
          </cell>
        </row>
        <row r="827">
          <cell r="E827" t="e">
            <v>#N/A</v>
          </cell>
        </row>
        <row r="828">
          <cell r="E828" t="e">
            <v>#N/A</v>
          </cell>
        </row>
        <row r="829">
          <cell r="E829" t="e">
            <v>#N/A</v>
          </cell>
        </row>
        <row r="830">
          <cell r="E830" t="e">
            <v>#N/A</v>
          </cell>
        </row>
        <row r="831">
          <cell r="E831" t="e">
            <v>#N/A</v>
          </cell>
        </row>
        <row r="832">
          <cell r="E832" t="e">
            <v>#N/A</v>
          </cell>
        </row>
        <row r="833">
          <cell r="E833" t="e">
            <v>#N/A</v>
          </cell>
        </row>
        <row r="834">
          <cell r="E834" t="e">
            <v>#N/A</v>
          </cell>
        </row>
        <row r="835">
          <cell r="E835" t="e">
            <v>#N/A</v>
          </cell>
        </row>
        <row r="836">
          <cell r="E836" t="e">
            <v>#N/A</v>
          </cell>
        </row>
        <row r="837">
          <cell r="E837" t="e">
            <v>#N/A</v>
          </cell>
        </row>
        <row r="838">
          <cell r="E838" t="e">
            <v>#N/A</v>
          </cell>
        </row>
        <row r="839">
          <cell r="E839" t="e">
            <v>#N/A</v>
          </cell>
        </row>
        <row r="840">
          <cell r="E840" t="e">
            <v>#N/A</v>
          </cell>
        </row>
        <row r="841">
          <cell r="E841" t="e">
            <v>#N/A</v>
          </cell>
        </row>
        <row r="842">
          <cell r="E842" t="e">
            <v>#N/A</v>
          </cell>
        </row>
        <row r="843">
          <cell r="E843" t="e">
            <v>#N/A</v>
          </cell>
        </row>
        <row r="844">
          <cell r="E844" t="e">
            <v>#N/A</v>
          </cell>
        </row>
        <row r="845">
          <cell r="E845" t="e">
            <v>#N/A</v>
          </cell>
        </row>
        <row r="846">
          <cell r="E846" t="e">
            <v>#N/A</v>
          </cell>
        </row>
        <row r="847">
          <cell r="E847" t="e">
            <v>#N/A</v>
          </cell>
        </row>
        <row r="848">
          <cell r="E848" t="e">
            <v>#N/A</v>
          </cell>
        </row>
        <row r="849">
          <cell r="E849" t="e">
            <v>#N/A</v>
          </cell>
        </row>
        <row r="850">
          <cell r="E850" t="e">
            <v>#N/A</v>
          </cell>
        </row>
        <row r="851">
          <cell r="E851" t="e">
            <v>#N/A</v>
          </cell>
        </row>
        <row r="852">
          <cell r="E852" t="e">
            <v>#N/A</v>
          </cell>
        </row>
        <row r="853">
          <cell r="E853" t="e">
            <v>#N/A</v>
          </cell>
        </row>
        <row r="854">
          <cell r="E854" t="e">
            <v>#N/A</v>
          </cell>
        </row>
        <row r="855">
          <cell r="E855" t="e">
            <v>#N/A</v>
          </cell>
        </row>
        <row r="856">
          <cell r="E856" t="e">
            <v>#N/A</v>
          </cell>
        </row>
        <row r="857">
          <cell r="E857" t="e">
            <v>#N/A</v>
          </cell>
        </row>
        <row r="858">
          <cell r="E858" t="e">
            <v>#N/A</v>
          </cell>
        </row>
        <row r="859">
          <cell r="E859" t="e">
            <v>#N/A</v>
          </cell>
        </row>
        <row r="860">
          <cell r="E860" t="e">
            <v>#N/A</v>
          </cell>
        </row>
        <row r="861">
          <cell r="E861" t="e">
            <v>#N/A</v>
          </cell>
        </row>
        <row r="862">
          <cell r="E862" t="e">
            <v>#N/A</v>
          </cell>
        </row>
        <row r="863">
          <cell r="E863" t="e">
            <v>#N/A</v>
          </cell>
        </row>
        <row r="864">
          <cell r="E864" t="e">
            <v>#N/A</v>
          </cell>
        </row>
        <row r="865">
          <cell r="E865" t="e">
            <v>#N/A</v>
          </cell>
        </row>
        <row r="866">
          <cell r="E866" t="e">
            <v>#N/A</v>
          </cell>
        </row>
        <row r="867">
          <cell r="E867" t="e">
            <v>#N/A</v>
          </cell>
        </row>
        <row r="868">
          <cell r="E868" t="e">
            <v>#N/A</v>
          </cell>
        </row>
        <row r="869">
          <cell r="E869" t="e">
            <v>#N/A</v>
          </cell>
        </row>
        <row r="870">
          <cell r="E870" t="e">
            <v>#N/A</v>
          </cell>
        </row>
        <row r="871">
          <cell r="E871" t="e">
            <v>#N/A</v>
          </cell>
        </row>
        <row r="872">
          <cell r="E872" t="e">
            <v>#N/A</v>
          </cell>
        </row>
        <row r="873">
          <cell r="E873" t="e">
            <v>#N/A</v>
          </cell>
        </row>
        <row r="874">
          <cell r="E874" t="e">
            <v>#N/A</v>
          </cell>
        </row>
        <row r="875">
          <cell r="E875" t="e">
            <v>#N/A</v>
          </cell>
        </row>
        <row r="876">
          <cell r="E876" t="e">
            <v>#N/A</v>
          </cell>
        </row>
        <row r="877">
          <cell r="E877" t="e">
            <v>#N/A</v>
          </cell>
        </row>
        <row r="878">
          <cell r="E878" t="e">
            <v>#N/A</v>
          </cell>
        </row>
        <row r="879">
          <cell r="E879" t="e">
            <v>#N/A</v>
          </cell>
        </row>
        <row r="880">
          <cell r="E880" t="e">
            <v>#N/A</v>
          </cell>
        </row>
        <row r="881">
          <cell r="E881" t="e">
            <v>#N/A</v>
          </cell>
        </row>
        <row r="882">
          <cell r="E882" t="e">
            <v>#N/A</v>
          </cell>
        </row>
        <row r="883">
          <cell r="E883" t="e">
            <v>#N/A</v>
          </cell>
        </row>
        <row r="884">
          <cell r="E884" t="e">
            <v>#N/A</v>
          </cell>
        </row>
        <row r="885">
          <cell r="E885" t="e">
            <v>#N/A</v>
          </cell>
        </row>
        <row r="886">
          <cell r="E886" t="e">
            <v>#N/A</v>
          </cell>
        </row>
        <row r="887">
          <cell r="E887" t="e">
            <v>#N/A</v>
          </cell>
        </row>
        <row r="888">
          <cell r="E888" t="e">
            <v>#N/A</v>
          </cell>
        </row>
        <row r="889">
          <cell r="E889" t="e">
            <v>#N/A</v>
          </cell>
        </row>
        <row r="890">
          <cell r="E890" t="e">
            <v>#N/A</v>
          </cell>
        </row>
        <row r="891">
          <cell r="E891" t="e">
            <v>#N/A</v>
          </cell>
        </row>
        <row r="892">
          <cell r="E892" t="e">
            <v>#N/A</v>
          </cell>
        </row>
        <row r="893">
          <cell r="E893" t="e">
            <v>#N/A</v>
          </cell>
        </row>
        <row r="894">
          <cell r="E894" t="e">
            <v>#N/A</v>
          </cell>
        </row>
        <row r="895">
          <cell r="E895" t="e">
            <v>#N/A</v>
          </cell>
        </row>
        <row r="896">
          <cell r="E896" t="e">
            <v>#N/A</v>
          </cell>
        </row>
        <row r="897">
          <cell r="E897" t="e">
            <v>#N/A</v>
          </cell>
        </row>
        <row r="898">
          <cell r="E898" t="e">
            <v>#N/A</v>
          </cell>
        </row>
        <row r="899">
          <cell r="E899" t="e">
            <v>#N/A</v>
          </cell>
        </row>
        <row r="900">
          <cell r="E900" t="e">
            <v>#N/A</v>
          </cell>
        </row>
        <row r="901">
          <cell r="E901" t="e">
            <v>#N/A</v>
          </cell>
        </row>
        <row r="902">
          <cell r="E902" t="e">
            <v>#N/A</v>
          </cell>
        </row>
        <row r="903">
          <cell r="E903" t="e">
            <v>#N/A</v>
          </cell>
        </row>
        <row r="904">
          <cell r="E904" t="e">
            <v>#N/A</v>
          </cell>
        </row>
        <row r="905">
          <cell r="E905" t="e">
            <v>#N/A</v>
          </cell>
        </row>
        <row r="906">
          <cell r="E906" t="e">
            <v>#N/A</v>
          </cell>
        </row>
        <row r="907">
          <cell r="E907" t="e">
            <v>#N/A</v>
          </cell>
        </row>
        <row r="908">
          <cell r="E908" t="e">
            <v>#N/A</v>
          </cell>
        </row>
        <row r="909">
          <cell r="E909" t="e">
            <v>#N/A</v>
          </cell>
        </row>
        <row r="910">
          <cell r="E910" t="e">
            <v>#N/A</v>
          </cell>
        </row>
        <row r="911">
          <cell r="E911" t="e">
            <v>#N/A</v>
          </cell>
        </row>
        <row r="912">
          <cell r="E912" t="e">
            <v>#N/A</v>
          </cell>
        </row>
        <row r="913">
          <cell r="E913" t="e">
            <v>#N/A</v>
          </cell>
        </row>
        <row r="914">
          <cell r="E914" t="e">
            <v>#N/A</v>
          </cell>
        </row>
        <row r="915">
          <cell r="E915" t="e">
            <v>#N/A</v>
          </cell>
        </row>
        <row r="916">
          <cell r="E916" t="e">
            <v>#N/A</v>
          </cell>
        </row>
        <row r="917">
          <cell r="E917" t="e">
            <v>#N/A</v>
          </cell>
        </row>
        <row r="918">
          <cell r="E918" t="e">
            <v>#N/A</v>
          </cell>
        </row>
        <row r="919">
          <cell r="E919" t="e">
            <v>#N/A</v>
          </cell>
        </row>
        <row r="920">
          <cell r="E920" t="e">
            <v>#N/A</v>
          </cell>
        </row>
        <row r="921">
          <cell r="E921" t="e">
            <v>#N/A</v>
          </cell>
        </row>
        <row r="922">
          <cell r="E922" t="e">
            <v>#N/A</v>
          </cell>
        </row>
        <row r="923">
          <cell r="E923" t="e">
            <v>#N/A</v>
          </cell>
        </row>
        <row r="924">
          <cell r="E924" t="e">
            <v>#N/A</v>
          </cell>
        </row>
        <row r="925">
          <cell r="E925" t="e">
            <v>#N/A</v>
          </cell>
        </row>
        <row r="926">
          <cell r="E926" t="e">
            <v>#N/A</v>
          </cell>
        </row>
        <row r="927">
          <cell r="E927" t="e">
            <v>#N/A</v>
          </cell>
        </row>
        <row r="928">
          <cell r="E928" t="e">
            <v>#N/A</v>
          </cell>
        </row>
        <row r="929">
          <cell r="E929" t="e">
            <v>#N/A</v>
          </cell>
        </row>
        <row r="930">
          <cell r="E930" t="e">
            <v>#N/A</v>
          </cell>
        </row>
        <row r="931">
          <cell r="E931" t="e">
            <v>#N/A</v>
          </cell>
        </row>
        <row r="932">
          <cell r="E932" t="e">
            <v>#N/A</v>
          </cell>
        </row>
        <row r="933">
          <cell r="E933" t="e">
            <v>#N/A</v>
          </cell>
        </row>
        <row r="934">
          <cell r="E934" t="e">
            <v>#N/A</v>
          </cell>
        </row>
        <row r="935">
          <cell r="E935" t="e">
            <v>#N/A</v>
          </cell>
        </row>
        <row r="936">
          <cell r="E936" t="e">
            <v>#N/A</v>
          </cell>
        </row>
        <row r="937">
          <cell r="E937" t="e">
            <v>#N/A</v>
          </cell>
        </row>
        <row r="938">
          <cell r="E938" t="e">
            <v>#N/A</v>
          </cell>
        </row>
        <row r="939">
          <cell r="E939" t="e">
            <v>#N/A</v>
          </cell>
        </row>
        <row r="940">
          <cell r="E940" t="e">
            <v>#N/A</v>
          </cell>
        </row>
        <row r="941">
          <cell r="E941" t="e">
            <v>#N/A</v>
          </cell>
        </row>
        <row r="942">
          <cell r="E942" t="e">
            <v>#N/A</v>
          </cell>
        </row>
        <row r="943">
          <cell r="E943" t="e">
            <v>#N/A</v>
          </cell>
        </row>
        <row r="944">
          <cell r="E944" t="e">
            <v>#N/A</v>
          </cell>
        </row>
        <row r="945">
          <cell r="E945" t="e">
            <v>#N/A</v>
          </cell>
        </row>
        <row r="946">
          <cell r="E946" t="e">
            <v>#N/A</v>
          </cell>
        </row>
        <row r="947">
          <cell r="E947" t="e">
            <v>#N/A</v>
          </cell>
        </row>
        <row r="948">
          <cell r="E948" t="e">
            <v>#N/A</v>
          </cell>
        </row>
        <row r="949">
          <cell r="E949" t="e">
            <v>#N/A</v>
          </cell>
        </row>
        <row r="950">
          <cell r="E950" t="e">
            <v>#N/A</v>
          </cell>
        </row>
        <row r="951">
          <cell r="E951" t="e">
            <v>#N/A</v>
          </cell>
        </row>
        <row r="952">
          <cell r="E952" t="e">
            <v>#N/A</v>
          </cell>
        </row>
        <row r="953">
          <cell r="E953" t="e">
            <v>#N/A</v>
          </cell>
        </row>
        <row r="954">
          <cell r="E954" t="e">
            <v>#N/A</v>
          </cell>
        </row>
        <row r="955">
          <cell r="E955" t="e">
            <v>#N/A</v>
          </cell>
        </row>
        <row r="956">
          <cell r="E956" t="e">
            <v>#N/A</v>
          </cell>
        </row>
        <row r="957">
          <cell r="E957" t="e">
            <v>#N/A</v>
          </cell>
        </row>
        <row r="958">
          <cell r="E958" t="e">
            <v>#N/A</v>
          </cell>
        </row>
        <row r="959">
          <cell r="E959" t="e">
            <v>#N/A</v>
          </cell>
        </row>
        <row r="960">
          <cell r="E960" t="e">
            <v>#N/A</v>
          </cell>
        </row>
        <row r="961">
          <cell r="E961" t="e">
            <v>#N/A</v>
          </cell>
        </row>
        <row r="962">
          <cell r="E962" t="e">
            <v>#N/A</v>
          </cell>
        </row>
        <row r="963">
          <cell r="E963" t="e">
            <v>#N/A</v>
          </cell>
        </row>
        <row r="964">
          <cell r="E964" t="e">
            <v>#N/A</v>
          </cell>
        </row>
        <row r="965">
          <cell r="E965" t="e">
            <v>#N/A</v>
          </cell>
        </row>
        <row r="966">
          <cell r="E966" t="e">
            <v>#N/A</v>
          </cell>
        </row>
        <row r="967">
          <cell r="E967" t="e">
            <v>#N/A</v>
          </cell>
        </row>
        <row r="968">
          <cell r="E968" t="e">
            <v>#N/A</v>
          </cell>
        </row>
        <row r="969">
          <cell r="E969" t="e">
            <v>#N/A</v>
          </cell>
        </row>
        <row r="970">
          <cell r="E970" t="e">
            <v>#N/A</v>
          </cell>
        </row>
        <row r="971">
          <cell r="E971" t="e">
            <v>#N/A</v>
          </cell>
        </row>
        <row r="972">
          <cell r="E972" t="e">
            <v>#N/A</v>
          </cell>
        </row>
        <row r="973">
          <cell r="E973" t="e">
            <v>#N/A</v>
          </cell>
        </row>
        <row r="974">
          <cell r="E974" t="e">
            <v>#N/A</v>
          </cell>
        </row>
        <row r="975">
          <cell r="E975" t="e">
            <v>#N/A</v>
          </cell>
        </row>
        <row r="976">
          <cell r="E976" t="e">
            <v>#N/A</v>
          </cell>
        </row>
        <row r="977">
          <cell r="E977" t="e">
            <v>#N/A</v>
          </cell>
        </row>
        <row r="978">
          <cell r="E978" t="e">
            <v>#N/A</v>
          </cell>
        </row>
        <row r="979">
          <cell r="E979" t="e">
            <v>#N/A</v>
          </cell>
        </row>
        <row r="980">
          <cell r="E980" t="e">
            <v>#N/A</v>
          </cell>
        </row>
        <row r="981">
          <cell r="E981" t="e">
            <v>#N/A</v>
          </cell>
        </row>
        <row r="982">
          <cell r="E982" t="e">
            <v>#N/A</v>
          </cell>
        </row>
        <row r="983">
          <cell r="E983" t="e">
            <v>#N/A</v>
          </cell>
        </row>
        <row r="984">
          <cell r="E984" t="e">
            <v>#N/A</v>
          </cell>
        </row>
        <row r="985">
          <cell r="E985" t="e">
            <v>#N/A</v>
          </cell>
        </row>
        <row r="986">
          <cell r="E986" t="e">
            <v>#N/A</v>
          </cell>
        </row>
        <row r="987">
          <cell r="E987" t="e">
            <v>#N/A</v>
          </cell>
        </row>
        <row r="988">
          <cell r="E988" t="e">
            <v>#N/A</v>
          </cell>
        </row>
        <row r="989">
          <cell r="E989" t="e">
            <v>#N/A</v>
          </cell>
        </row>
        <row r="990">
          <cell r="E990" t="e">
            <v>#N/A</v>
          </cell>
        </row>
        <row r="991">
          <cell r="E991" t="e">
            <v>#N/A</v>
          </cell>
        </row>
        <row r="992">
          <cell r="E992" t="e">
            <v>#N/A</v>
          </cell>
        </row>
        <row r="993">
          <cell r="E993" t="e">
            <v>#N/A</v>
          </cell>
        </row>
        <row r="994">
          <cell r="E994" t="e">
            <v>#N/A</v>
          </cell>
        </row>
        <row r="995">
          <cell r="E995" t="e">
            <v>#N/A</v>
          </cell>
        </row>
        <row r="996">
          <cell r="E996" t="e">
            <v>#N/A</v>
          </cell>
        </row>
        <row r="997">
          <cell r="E997" t="e">
            <v>#N/A</v>
          </cell>
        </row>
        <row r="998">
          <cell r="E998" t="e">
            <v>#N/A</v>
          </cell>
        </row>
        <row r="999">
          <cell r="E999" t="e">
            <v>#N/A</v>
          </cell>
        </row>
        <row r="1000">
          <cell r="E1000" t="e">
            <v>#N/A</v>
          </cell>
        </row>
        <row r="1001">
          <cell r="E1001" t="e">
            <v>#N/A</v>
          </cell>
        </row>
        <row r="1002">
          <cell r="E1002" t="e">
            <v>#N/A</v>
          </cell>
        </row>
        <row r="1003">
          <cell r="E1003" t="e">
            <v>#N/A</v>
          </cell>
        </row>
        <row r="1004">
          <cell r="E1004" t="e">
            <v>#N/A</v>
          </cell>
        </row>
        <row r="1005">
          <cell r="E1005" t="e">
            <v>#N/A</v>
          </cell>
        </row>
        <row r="1006">
          <cell r="E1006" t="e">
            <v>#N/A</v>
          </cell>
        </row>
        <row r="1007">
          <cell r="E1007" t="e">
            <v>#N/A</v>
          </cell>
        </row>
        <row r="1008">
          <cell r="E1008" t="e">
            <v>#N/A</v>
          </cell>
        </row>
        <row r="1009">
          <cell r="E1009" t="e">
            <v>#N/A</v>
          </cell>
        </row>
        <row r="1010">
          <cell r="E1010" t="e">
            <v>#N/A</v>
          </cell>
        </row>
        <row r="1011">
          <cell r="E1011" t="e">
            <v>#N/A</v>
          </cell>
        </row>
        <row r="1012">
          <cell r="E1012" t="e">
            <v>#N/A</v>
          </cell>
        </row>
        <row r="1013">
          <cell r="E1013" t="e">
            <v>#N/A</v>
          </cell>
        </row>
        <row r="1014">
          <cell r="E1014" t="e">
            <v>#N/A</v>
          </cell>
        </row>
        <row r="1015">
          <cell r="E1015" t="e">
            <v>#N/A</v>
          </cell>
        </row>
        <row r="1016">
          <cell r="E1016" t="e">
            <v>#N/A</v>
          </cell>
        </row>
        <row r="1017">
          <cell r="E1017" t="e">
            <v>#N/A</v>
          </cell>
        </row>
        <row r="1018">
          <cell r="E1018" t="e">
            <v>#N/A</v>
          </cell>
        </row>
        <row r="1019">
          <cell r="E1019" t="e">
            <v>#N/A</v>
          </cell>
        </row>
        <row r="1020">
          <cell r="E1020" t="e">
            <v>#N/A</v>
          </cell>
        </row>
        <row r="1021">
          <cell r="E1021" t="e">
            <v>#N/A</v>
          </cell>
        </row>
        <row r="1022">
          <cell r="E1022" t="e">
            <v>#N/A</v>
          </cell>
        </row>
        <row r="1023">
          <cell r="E1023" t="e">
            <v>#N/A</v>
          </cell>
        </row>
        <row r="1024">
          <cell r="E1024" t="e">
            <v>#N/A</v>
          </cell>
        </row>
        <row r="1025">
          <cell r="E1025" t="e">
            <v>#N/A</v>
          </cell>
        </row>
        <row r="1026">
          <cell r="E1026" t="e">
            <v>#N/A</v>
          </cell>
        </row>
        <row r="1027">
          <cell r="E1027" t="e">
            <v>#N/A</v>
          </cell>
        </row>
        <row r="1028">
          <cell r="E1028" t="e">
            <v>#N/A</v>
          </cell>
        </row>
        <row r="1029">
          <cell r="E1029" t="e">
            <v>#N/A</v>
          </cell>
        </row>
        <row r="1030">
          <cell r="E1030" t="e">
            <v>#N/A</v>
          </cell>
        </row>
        <row r="1031">
          <cell r="E1031" t="e">
            <v>#N/A</v>
          </cell>
        </row>
        <row r="1032">
          <cell r="E1032" t="e">
            <v>#N/A</v>
          </cell>
        </row>
        <row r="1033">
          <cell r="E1033" t="e">
            <v>#N/A</v>
          </cell>
        </row>
        <row r="1034">
          <cell r="E1034" t="e">
            <v>#N/A</v>
          </cell>
        </row>
        <row r="1035">
          <cell r="E1035" t="e">
            <v>#N/A</v>
          </cell>
        </row>
        <row r="1036">
          <cell r="E1036" t="e">
            <v>#N/A</v>
          </cell>
        </row>
        <row r="1037">
          <cell r="E1037" t="e">
            <v>#N/A</v>
          </cell>
        </row>
        <row r="1038">
          <cell r="E1038" t="e">
            <v>#N/A</v>
          </cell>
        </row>
        <row r="1039">
          <cell r="E1039" t="e">
            <v>#N/A</v>
          </cell>
        </row>
        <row r="1040">
          <cell r="E1040" t="e">
            <v>#N/A</v>
          </cell>
        </row>
        <row r="1041">
          <cell r="E1041" t="e">
            <v>#N/A</v>
          </cell>
        </row>
        <row r="1042">
          <cell r="E1042" t="e">
            <v>#N/A</v>
          </cell>
        </row>
        <row r="1043">
          <cell r="E1043" t="e">
            <v>#N/A</v>
          </cell>
        </row>
        <row r="1044">
          <cell r="E1044" t="e">
            <v>#N/A</v>
          </cell>
        </row>
        <row r="1045">
          <cell r="E1045" t="e">
            <v>#N/A</v>
          </cell>
        </row>
        <row r="1046">
          <cell r="E1046" t="e">
            <v>#N/A</v>
          </cell>
        </row>
        <row r="1047">
          <cell r="E1047" t="e">
            <v>#N/A</v>
          </cell>
        </row>
        <row r="1048">
          <cell r="E1048" t="e">
            <v>#N/A</v>
          </cell>
        </row>
        <row r="1049">
          <cell r="E1049" t="e">
            <v>#N/A</v>
          </cell>
        </row>
        <row r="1050">
          <cell r="E1050" t="e">
            <v>#N/A</v>
          </cell>
        </row>
        <row r="1051">
          <cell r="E1051" t="e">
            <v>#N/A</v>
          </cell>
        </row>
        <row r="1052">
          <cell r="E1052" t="e">
            <v>#N/A</v>
          </cell>
        </row>
        <row r="1053">
          <cell r="E1053" t="e">
            <v>#N/A</v>
          </cell>
        </row>
        <row r="1054">
          <cell r="E1054" t="e">
            <v>#N/A</v>
          </cell>
        </row>
        <row r="1055">
          <cell r="E1055" t="e">
            <v>#N/A</v>
          </cell>
        </row>
        <row r="1056">
          <cell r="E1056" t="e">
            <v>#N/A</v>
          </cell>
        </row>
        <row r="1057">
          <cell r="E1057" t="e">
            <v>#N/A</v>
          </cell>
        </row>
        <row r="1058">
          <cell r="E1058" t="e">
            <v>#N/A</v>
          </cell>
        </row>
        <row r="1059">
          <cell r="E1059" t="e">
            <v>#N/A</v>
          </cell>
        </row>
        <row r="1060">
          <cell r="E1060" t="e">
            <v>#N/A</v>
          </cell>
        </row>
        <row r="1061">
          <cell r="E1061" t="e">
            <v>#N/A</v>
          </cell>
        </row>
        <row r="1062">
          <cell r="E1062" t="e">
            <v>#N/A</v>
          </cell>
        </row>
        <row r="1063">
          <cell r="E1063" t="e">
            <v>#N/A</v>
          </cell>
        </row>
        <row r="1064">
          <cell r="E1064" t="e">
            <v>#N/A</v>
          </cell>
        </row>
        <row r="1065">
          <cell r="E1065" t="e">
            <v>#N/A</v>
          </cell>
        </row>
        <row r="1066">
          <cell r="E1066" t="e">
            <v>#N/A</v>
          </cell>
        </row>
        <row r="1067">
          <cell r="E1067" t="e">
            <v>#N/A</v>
          </cell>
        </row>
        <row r="1068">
          <cell r="E1068" t="e">
            <v>#N/A</v>
          </cell>
        </row>
        <row r="1069">
          <cell r="E1069" t="e">
            <v>#N/A</v>
          </cell>
        </row>
        <row r="1070">
          <cell r="E1070" t="e">
            <v>#N/A</v>
          </cell>
        </row>
        <row r="1071">
          <cell r="E1071" t="e">
            <v>#N/A</v>
          </cell>
        </row>
        <row r="1072">
          <cell r="E1072" t="e">
            <v>#N/A</v>
          </cell>
        </row>
        <row r="1073">
          <cell r="E1073" t="e">
            <v>#N/A</v>
          </cell>
        </row>
        <row r="1074">
          <cell r="E1074" t="e">
            <v>#N/A</v>
          </cell>
        </row>
        <row r="1075">
          <cell r="E1075" t="e">
            <v>#N/A</v>
          </cell>
        </row>
        <row r="1076">
          <cell r="E1076" t="e">
            <v>#N/A</v>
          </cell>
        </row>
        <row r="1077">
          <cell r="E1077" t="e">
            <v>#N/A</v>
          </cell>
        </row>
        <row r="1078">
          <cell r="E1078" t="e">
            <v>#N/A</v>
          </cell>
        </row>
        <row r="1079">
          <cell r="E1079" t="e">
            <v>#N/A</v>
          </cell>
        </row>
        <row r="1080">
          <cell r="E1080" t="e">
            <v>#N/A</v>
          </cell>
        </row>
        <row r="1081">
          <cell r="E1081" t="e">
            <v>#N/A</v>
          </cell>
        </row>
        <row r="1082">
          <cell r="E1082" t="e">
            <v>#N/A</v>
          </cell>
        </row>
        <row r="1083">
          <cell r="E1083" t="e">
            <v>#N/A</v>
          </cell>
        </row>
        <row r="1084">
          <cell r="E1084" t="e">
            <v>#N/A</v>
          </cell>
        </row>
        <row r="1085">
          <cell r="E1085" t="e">
            <v>#N/A</v>
          </cell>
        </row>
        <row r="1086">
          <cell r="E1086" t="e">
            <v>#N/A</v>
          </cell>
        </row>
        <row r="1087">
          <cell r="E1087" t="e">
            <v>#N/A</v>
          </cell>
        </row>
        <row r="1088">
          <cell r="E1088" t="e">
            <v>#N/A</v>
          </cell>
        </row>
        <row r="1089">
          <cell r="E1089" t="e">
            <v>#N/A</v>
          </cell>
        </row>
        <row r="1090">
          <cell r="E1090" t="e">
            <v>#N/A</v>
          </cell>
        </row>
        <row r="1091">
          <cell r="E1091" t="e">
            <v>#N/A</v>
          </cell>
        </row>
        <row r="1092">
          <cell r="E1092" t="e">
            <v>#N/A</v>
          </cell>
        </row>
        <row r="1093">
          <cell r="E1093" t="e">
            <v>#N/A</v>
          </cell>
        </row>
        <row r="1094">
          <cell r="E1094" t="e">
            <v>#N/A</v>
          </cell>
        </row>
        <row r="1095">
          <cell r="E1095" t="e">
            <v>#N/A</v>
          </cell>
        </row>
        <row r="1096">
          <cell r="E1096" t="e">
            <v>#N/A</v>
          </cell>
        </row>
        <row r="1097">
          <cell r="E1097" t="e">
            <v>#N/A</v>
          </cell>
        </row>
        <row r="1098">
          <cell r="E1098" t="e">
            <v>#N/A</v>
          </cell>
        </row>
        <row r="1099">
          <cell r="E1099" t="e">
            <v>#N/A</v>
          </cell>
        </row>
        <row r="1100">
          <cell r="E1100" t="e">
            <v>#N/A</v>
          </cell>
        </row>
        <row r="1101">
          <cell r="E1101" t="e">
            <v>#N/A</v>
          </cell>
        </row>
        <row r="1102">
          <cell r="E1102" t="e">
            <v>#N/A</v>
          </cell>
        </row>
        <row r="1103">
          <cell r="E1103" t="e">
            <v>#N/A</v>
          </cell>
        </row>
        <row r="1104">
          <cell r="E1104" t="e">
            <v>#N/A</v>
          </cell>
        </row>
        <row r="1105">
          <cell r="E1105" t="e">
            <v>#N/A</v>
          </cell>
        </row>
        <row r="1106">
          <cell r="E1106" t="e">
            <v>#N/A</v>
          </cell>
        </row>
        <row r="1107">
          <cell r="E1107" t="e">
            <v>#N/A</v>
          </cell>
        </row>
        <row r="1108">
          <cell r="E1108" t="e">
            <v>#N/A</v>
          </cell>
        </row>
        <row r="1109">
          <cell r="E1109" t="e">
            <v>#N/A</v>
          </cell>
        </row>
        <row r="1110">
          <cell r="E1110" t="e">
            <v>#N/A</v>
          </cell>
        </row>
        <row r="1111">
          <cell r="E1111" t="e">
            <v>#N/A</v>
          </cell>
        </row>
        <row r="1112">
          <cell r="E1112" t="e">
            <v>#N/A</v>
          </cell>
        </row>
        <row r="1113">
          <cell r="E1113" t="e">
            <v>#N/A</v>
          </cell>
        </row>
        <row r="1114">
          <cell r="E1114" t="e">
            <v>#N/A</v>
          </cell>
        </row>
        <row r="1115">
          <cell r="E1115" t="e">
            <v>#N/A</v>
          </cell>
        </row>
        <row r="1116">
          <cell r="E1116" t="e">
            <v>#N/A</v>
          </cell>
        </row>
        <row r="1117">
          <cell r="E1117" t="e">
            <v>#N/A</v>
          </cell>
        </row>
        <row r="1118">
          <cell r="E1118" t="e">
            <v>#N/A</v>
          </cell>
        </row>
        <row r="1119">
          <cell r="E1119" t="e">
            <v>#N/A</v>
          </cell>
        </row>
        <row r="1120">
          <cell r="E1120" t="e">
            <v>#N/A</v>
          </cell>
        </row>
        <row r="1121">
          <cell r="E1121" t="e">
            <v>#N/A</v>
          </cell>
        </row>
        <row r="1122">
          <cell r="E1122" t="e">
            <v>#N/A</v>
          </cell>
        </row>
        <row r="1123">
          <cell r="E1123" t="e">
            <v>#N/A</v>
          </cell>
        </row>
        <row r="1124">
          <cell r="E1124" t="e">
            <v>#N/A</v>
          </cell>
        </row>
        <row r="1125">
          <cell r="E1125" t="e">
            <v>#N/A</v>
          </cell>
        </row>
        <row r="1126">
          <cell r="E1126" t="e">
            <v>#N/A</v>
          </cell>
        </row>
        <row r="1127">
          <cell r="E1127" t="e">
            <v>#N/A</v>
          </cell>
        </row>
        <row r="1128">
          <cell r="E1128" t="e">
            <v>#N/A</v>
          </cell>
        </row>
        <row r="1129">
          <cell r="E1129" t="e">
            <v>#N/A</v>
          </cell>
        </row>
        <row r="1130">
          <cell r="E1130" t="e">
            <v>#N/A</v>
          </cell>
        </row>
        <row r="1131">
          <cell r="E1131" t="e">
            <v>#N/A</v>
          </cell>
        </row>
        <row r="1132">
          <cell r="E1132" t="e">
            <v>#N/A</v>
          </cell>
        </row>
        <row r="1133">
          <cell r="E1133" t="e">
            <v>#N/A</v>
          </cell>
        </row>
        <row r="1134">
          <cell r="E1134" t="e">
            <v>#N/A</v>
          </cell>
        </row>
        <row r="1135">
          <cell r="E1135" t="e">
            <v>#N/A</v>
          </cell>
        </row>
        <row r="1136">
          <cell r="E1136" t="e">
            <v>#N/A</v>
          </cell>
        </row>
        <row r="1137">
          <cell r="E1137" t="e">
            <v>#N/A</v>
          </cell>
        </row>
        <row r="1138">
          <cell r="E1138" t="e">
            <v>#N/A</v>
          </cell>
        </row>
        <row r="1139">
          <cell r="E1139" t="e">
            <v>#N/A</v>
          </cell>
        </row>
        <row r="1140">
          <cell r="E1140" t="e">
            <v>#N/A</v>
          </cell>
        </row>
        <row r="1141">
          <cell r="E1141" t="e">
            <v>#N/A</v>
          </cell>
        </row>
        <row r="1142">
          <cell r="E1142" t="e">
            <v>#N/A</v>
          </cell>
        </row>
        <row r="1143">
          <cell r="E1143" t="e">
            <v>#N/A</v>
          </cell>
        </row>
        <row r="1144">
          <cell r="E1144" t="e">
            <v>#N/A</v>
          </cell>
        </row>
        <row r="1145">
          <cell r="E1145" t="e">
            <v>#N/A</v>
          </cell>
        </row>
        <row r="1146">
          <cell r="E1146" t="e">
            <v>#N/A</v>
          </cell>
        </row>
        <row r="1147">
          <cell r="E1147" t="e">
            <v>#N/A</v>
          </cell>
        </row>
        <row r="1148">
          <cell r="E1148" t="e">
            <v>#N/A</v>
          </cell>
        </row>
        <row r="1149">
          <cell r="E1149" t="e">
            <v>#N/A</v>
          </cell>
        </row>
        <row r="1150">
          <cell r="E1150" t="e">
            <v>#N/A</v>
          </cell>
        </row>
        <row r="1151">
          <cell r="E1151" t="e">
            <v>#N/A</v>
          </cell>
        </row>
        <row r="1152">
          <cell r="E1152" t="e">
            <v>#N/A</v>
          </cell>
        </row>
        <row r="1153">
          <cell r="E1153" t="e">
            <v>#N/A</v>
          </cell>
        </row>
        <row r="1154">
          <cell r="E1154" t="e">
            <v>#N/A</v>
          </cell>
        </row>
        <row r="1155">
          <cell r="E1155" t="e">
            <v>#N/A</v>
          </cell>
        </row>
        <row r="1156">
          <cell r="E1156" t="e">
            <v>#N/A</v>
          </cell>
        </row>
        <row r="1157">
          <cell r="E1157" t="e">
            <v>#N/A</v>
          </cell>
        </row>
        <row r="1158">
          <cell r="E1158" t="e">
            <v>#N/A</v>
          </cell>
        </row>
        <row r="1159">
          <cell r="E1159" t="e">
            <v>#N/A</v>
          </cell>
        </row>
        <row r="1160">
          <cell r="E1160" t="e">
            <v>#N/A</v>
          </cell>
        </row>
        <row r="1161">
          <cell r="E1161" t="e">
            <v>#N/A</v>
          </cell>
        </row>
        <row r="1162">
          <cell r="E1162" t="e">
            <v>#N/A</v>
          </cell>
        </row>
        <row r="1163">
          <cell r="E1163" t="e">
            <v>#N/A</v>
          </cell>
        </row>
        <row r="1164">
          <cell r="E1164" t="e">
            <v>#N/A</v>
          </cell>
        </row>
        <row r="1165">
          <cell r="E1165" t="e">
            <v>#N/A</v>
          </cell>
        </row>
        <row r="1166">
          <cell r="E1166" t="e">
            <v>#N/A</v>
          </cell>
        </row>
        <row r="1167">
          <cell r="E1167" t="e">
            <v>#N/A</v>
          </cell>
        </row>
        <row r="1168">
          <cell r="E1168" t="e">
            <v>#N/A</v>
          </cell>
        </row>
        <row r="1169">
          <cell r="E1169" t="e">
            <v>#N/A</v>
          </cell>
        </row>
        <row r="1170">
          <cell r="E1170" t="e">
            <v>#N/A</v>
          </cell>
        </row>
        <row r="1171">
          <cell r="E1171" t="e">
            <v>#N/A</v>
          </cell>
        </row>
        <row r="1172">
          <cell r="E1172" t="e">
            <v>#N/A</v>
          </cell>
        </row>
        <row r="1173">
          <cell r="E1173" t="e">
            <v>#N/A</v>
          </cell>
        </row>
        <row r="1174">
          <cell r="E1174" t="e">
            <v>#N/A</v>
          </cell>
        </row>
        <row r="1175">
          <cell r="E1175" t="e">
            <v>#N/A</v>
          </cell>
        </row>
        <row r="1176">
          <cell r="E1176" t="e">
            <v>#N/A</v>
          </cell>
        </row>
        <row r="1177">
          <cell r="E1177" t="e">
            <v>#N/A</v>
          </cell>
        </row>
        <row r="1178">
          <cell r="E1178" t="e">
            <v>#N/A</v>
          </cell>
        </row>
        <row r="1179">
          <cell r="E1179" t="e">
            <v>#N/A</v>
          </cell>
        </row>
        <row r="1180">
          <cell r="E1180" t="e">
            <v>#N/A</v>
          </cell>
        </row>
        <row r="1181">
          <cell r="E1181" t="e">
            <v>#N/A</v>
          </cell>
        </row>
        <row r="1182">
          <cell r="E1182" t="e">
            <v>#N/A</v>
          </cell>
        </row>
        <row r="1183">
          <cell r="E1183" t="e">
            <v>#N/A</v>
          </cell>
        </row>
        <row r="1184">
          <cell r="E1184" t="e">
            <v>#N/A</v>
          </cell>
        </row>
        <row r="1185">
          <cell r="E1185" t="e">
            <v>#N/A</v>
          </cell>
        </row>
        <row r="1186">
          <cell r="E1186" t="e">
            <v>#N/A</v>
          </cell>
        </row>
        <row r="1187">
          <cell r="E1187" t="e">
            <v>#N/A</v>
          </cell>
        </row>
        <row r="1188">
          <cell r="E1188" t="e">
            <v>#N/A</v>
          </cell>
        </row>
        <row r="1189">
          <cell r="E1189" t="e">
            <v>#N/A</v>
          </cell>
        </row>
        <row r="1190">
          <cell r="E1190" t="e">
            <v>#N/A</v>
          </cell>
        </row>
        <row r="1191">
          <cell r="E1191" t="e">
            <v>#N/A</v>
          </cell>
        </row>
        <row r="1192">
          <cell r="E1192" t="e">
            <v>#N/A</v>
          </cell>
        </row>
        <row r="1193">
          <cell r="E1193" t="e">
            <v>#N/A</v>
          </cell>
        </row>
        <row r="1194">
          <cell r="E1194" t="e">
            <v>#N/A</v>
          </cell>
        </row>
        <row r="1195">
          <cell r="E1195" t="e">
            <v>#N/A</v>
          </cell>
        </row>
        <row r="1196">
          <cell r="E1196" t="e">
            <v>#N/A</v>
          </cell>
        </row>
        <row r="1197">
          <cell r="E1197" t="e">
            <v>#N/A</v>
          </cell>
        </row>
        <row r="1198">
          <cell r="E1198" t="e">
            <v>#N/A</v>
          </cell>
        </row>
        <row r="1199">
          <cell r="E1199" t="e">
            <v>#N/A</v>
          </cell>
        </row>
        <row r="1200">
          <cell r="E1200" t="e">
            <v>#N/A</v>
          </cell>
        </row>
        <row r="1201">
          <cell r="E1201" t="e">
            <v>#N/A</v>
          </cell>
        </row>
        <row r="1202">
          <cell r="E1202" t="e">
            <v>#N/A</v>
          </cell>
        </row>
        <row r="1203">
          <cell r="E1203" t="e">
            <v>#N/A</v>
          </cell>
        </row>
        <row r="1204">
          <cell r="E1204" t="e">
            <v>#N/A</v>
          </cell>
        </row>
        <row r="1205">
          <cell r="E1205" t="e">
            <v>#N/A</v>
          </cell>
        </row>
        <row r="1206">
          <cell r="E1206" t="e">
            <v>#N/A</v>
          </cell>
        </row>
        <row r="1207">
          <cell r="E1207" t="e">
            <v>#N/A</v>
          </cell>
        </row>
        <row r="1208">
          <cell r="E1208" t="e">
            <v>#N/A</v>
          </cell>
        </row>
        <row r="1209">
          <cell r="E1209" t="e">
            <v>#N/A</v>
          </cell>
        </row>
        <row r="1210">
          <cell r="E1210" t="e">
            <v>#N/A</v>
          </cell>
        </row>
        <row r="1211">
          <cell r="E1211" t="e">
            <v>#N/A</v>
          </cell>
        </row>
        <row r="1212">
          <cell r="E1212" t="e">
            <v>#N/A</v>
          </cell>
        </row>
        <row r="1213">
          <cell r="E1213" t="e">
            <v>#N/A</v>
          </cell>
        </row>
        <row r="1214">
          <cell r="E1214" t="e">
            <v>#N/A</v>
          </cell>
        </row>
        <row r="1215">
          <cell r="E1215" t="e">
            <v>#N/A</v>
          </cell>
        </row>
        <row r="1216">
          <cell r="E1216" t="e">
            <v>#N/A</v>
          </cell>
        </row>
        <row r="1217">
          <cell r="E1217" t="e">
            <v>#N/A</v>
          </cell>
        </row>
        <row r="1218">
          <cell r="E1218" t="e">
            <v>#N/A</v>
          </cell>
        </row>
        <row r="1219">
          <cell r="E1219" t="e">
            <v>#N/A</v>
          </cell>
        </row>
        <row r="1220">
          <cell r="E1220" t="e">
            <v>#N/A</v>
          </cell>
        </row>
        <row r="1221">
          <cell r="E1221" t="e">
            <v>#N/A</v>
          </cell>
        </row>
        <row r="1222">
          <cell r="E1222" t="e">
            <v>#N/A</v>
          </cell>
        </row>
        <row r="1223">
          <cell r="E1223" t="e">
            <v>#N/A</v>
          </cell>
        </row>
        <row r="1224">
          <cell r="E1224" t="e">
            <v>#N/A</v>
          </cell>
        </row>
        <row r="1225">
          <cell r="E1225" t="e">
            <v>#N/A</v>
          </cell>
        </row>
        <row r="1226">
          <cell r="E1226" t="e">
            <v>#N/A</v>
          </cell>
        </row>
        <row r="1227">
          <cell r="E1227" t="e">
            <v>#N/A</v>
          </cell>
        </row>
        <row r="1228">
          <cell r="E1228" t="e">
            <v>#N/A</v>
          </cell>
        </row>
        <row r="1229">
          <cell r="E1229" t="e">
            <v>#N/A</v>
          </cell>
        </row>
        <row r="1230">
          <cell r="E1230" t="e">
            <v>#N/A</v>
          </cell>
        </row>
        <row r="1231">
          <cell r="E1231" t="e">
            <v>#N/A</v>
          </cell>
        </row>
        <row r="1232">
          <cell r="E1232" t="e">
            <v>#N/A</v>
          </cell>
        </row>
        <row r="1233">
          <cell r="E1233" t="e">
            <v>#N/A</v>
          </cell>
        </row>
        <row r="1234">
          <cell r="E1234" t="e">
            <v>#N/A</v>
          </cell>
        </row>
        <row r="1235">
          <cell r="E1235" t="e">
            <v>#N/A</v>
          </cell>
        </row>
        <row r="1236">
          <cell r="E1236" t="e">
            <v>#N/A</v>
          </cell>
        </row>
        <row r="1237">
          <cell r="E1237" t="e">
            <v>#N/A</v>
          </cell>
        </row>
        <row r="1238">
          <cell r="E1238" t="e">
            <v>#N/A</v>
          </cell>
        </row>
        <row r="1239">
          <cell r="E1239" t="e">
            <v>#N/A</v>
          </cell>
        </row>
        <row r="1240">
          <cell r="E1240" t="e">
            <v>#N/A</v>
          </cell>
        </row>
        <row r="1241">
          <cell r="E1241" t="e">
            <v>#N/A</v>
          </cell>
        </row>
        <row r="1242">
          <cell r="E1242" t="e">
            <v>#N/A</v>
          </cell>
        </row>
        <row r="1243">
          <cell r="E1243" t="e">
            <v>#N/A</v>
          </cell>
        </row>
        <row r="1244">
          <cell r="E1244" t="e">
            <v>#N/A</v>
          </cell>
        </row>
        <row r="1245">
          <cell r="E1245" t="e">
            <v>#N/A</v>
          </cell>
        </row>
        <row r="1246">
          <cell r="E1246" t="e">
            <v>#N/A</v>
          </cell>
        </row>
        <row r="1247">
          <cell r="E1247" t="e">
            <v>#N/A</v>
          </cell>
        </row>
        <row r="1248">
          <cell r="E1248" t="e">
            <v>#N/A</v>
          </cell>
        </row>
        <row r="1249">
          <cell r="E1249" t="e">
            <v>#N/A</v>
          </cell>
        </row>
        <row r="1250">
          <cell r="E1250" t="e">
            <v>#N/A</v>
          </cell>
        </row>
        <row r="1251">
          <cell r="E1251" t="e">
            <v>#N/A</v>
          </cell>
        </row>
        <row r="1252">
          <cell r="E1252" t="e">
            <v>#N/A</v>
          </cell>
        </row>
        <row r="1253">
          <cell r="E1253" t="e">
            <v>#N/A</v>
          </cell>
        </row>
        <row r="1254">
          <cell r="E1254" t="e">
            <v>#N/A</v>
          </cell>
        </row>
        <row r="1255">
          <cell r="E1255" t="e">
            <v>#N/A</v>
          </cell>
        </row>
        <row r="1256">
          <cell r="E1256" t="e">
            <v>#N/A</v>
          </cell>
        </row>
        <row r="1257">
          <cell r="E1257" t="e">
            <v>#N/A</v>
          </cell>
        </row>
        <row r="1258">
          <cell r="E1258" t="e">
            <v>#N/A</v>
          </cell>
        </row>
        <row r="1259">
          <cell r="E1259" t="e">
            <v>#N/A</v>
          </cell>
        </row>
        <row r="1260">
          <cell r="E1260" t="e">
            <v>#N/A</v>
          </cell>
        </row>
        <row r="1261">
          <cell r="E1261" t="e">
            <v>#N/A</v>
          </cell>
        </row>
        <row r="1262">
          <cell r="E1262" t="e">
            <v>#N/A</v>
          </cell>
        </row>
        <row r="1263">
          <cell r="E1263" t="e">
            <v>#N/A</v>
          </cell>
        </row>
        <row r="1264">
          <cell r="E1264" t="e">
            <v>#N/A</v>
          </cell>
        </row>
        <row r="1265">
          <cell r="E1265" t="e">
            <v>#N/A</v>
          </cell>
        </row>
        <row r="1266">
          <cell r="E1266" t="e">
            <v>#N/A</v>
          </cell>
        </row>
        <row r="1267">
          <cell r="E1267" t="e">
            <v>#N/A</v>
          </cell>
        </row>
        <row r="1268">
          <cell r="E1268" t="e">
            <v>#N/A</v>
          </cell>
        </row>
        <row r="1269">
          <cell r="E1269" t="e">
            <v>#N/A</v>
          </cell>
        </row>
        <row r="1270">
          <cell r="E1270" t="e">
            <v>#N/A</v>
          </cell>
        </row>
        <row r="1271">
          <cell r="E1271" t="e">
            <v>#N/A</v>
          </cell>
        </row>
        <row r="1272">
          <cell r="E1272" t="e">
            <v>#N/A</v>
          </cell>
        </row>
        <row r="1273">
          <cell r="E1273" t="e">
            <v>#N/A</v>
          </cell>
        </row>
        <row r="1274">
          <cell r="E1274" t="e">
            <v>#N/A</v>
          </cell>
        </row>
        <row r="1275">
          <cell r="E1275" t="e">
            <v>#N/A</v>
          </cell>
        </row>
        <row r="1276">
          <cell r="E1276" t="e">
            <v>#N/A</v>
          </cell>
        </row>
        <row r="1277">
          <cell r="E1277" t="e">
            <v>#N/A</v>
          </cell>
        </row>
        <row r="1278">
          <cell r="E1278" t="e">
            <v>#N/A</v>
          </cell>
        </row>
        <row r="1279">
          <cell r="E1279" t="e">
            <v>#N/A</v>
          </cell>
        </row>
        <row r="1280">
          <cell r="E1280" t="e">
            <v>#N/A</v>
          </cell>
        </row>
        <row r="1281">
          <cell r="E1281" t="e">
            <v>#N/A</v>
          </cell>
        </row>
        <row r="1282">
          <cell r="E1282" t="e">
            <v>#N/A</v>
          </cell>
        </row>
        <row r="1283">
          <cell r="E1283" t="e">
            <v>#N/A</v>
          </cell>
        </row>
        <row r="1284">
          <cell r="E1284" t="e">
            <v>#N/A</v>
          </cell>
        </row>
        <row r="1285">
          <cell r="E1285" t="e">
            <v>#N/A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2">
          <cell r="A2" t="str">
            <v>No</v>
          </cell>
          <cell r="C2" t="str">
            <v>I</v>
          </cell>
          <cell r="D2">
            <v>1</v>
          </cell>
          <cell r="F2" t="str">
            <v>O</v>
          </cell>
        </row>
        <row r="3">
          <cell r="A3" t="str">
            <v>Yes</v>
          </cell>
          <cell r="C3" t="str">
            <v>N</v>
          </cell>
          <cell r="D3">
            <v>0.25</v>
          </cell>
          <cell r="F3" t="str">
            <v>E</v>
          </cell>
        </row>
        <row r="4">
          <cell r="C4" t="str">
            <v>E</v>
          </cell>
          <cell r="D4">
            <v>0.25</v>
          </cell>
          <cell r="F4" t="str">
            <v>LAC</v>
          </cell>
        </row>
        <row r="5">
          <cell r="C5" t="str">
            <v>I-M</v>
          </cell>
          <cell r="D5">
            <v>1</v>
          </cell>
        </row>
        <row r="6">
          <cell r="C6" t="str">
            <v>N-M</v>
          </cell>
          <cell r="D6">
            <v>0.25</v>
          </cell>
        </row>
        <row r="7">
          <cell r="C7" t="str">
            <v>E-M</v>
          </cell>
          <cell r="D7">
            <v>0.25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Input tab"/>
      <sheetName val="Gross Receipts tab"/>
      <sheetName val="Signals"/>
      <sheetName val="Pg 1 - Space A-C"/>
      <sheetName val="Pg 1b - Space D (1)"/>
      <sheetName val="Pg 1b - Space D (2)"/>
      <sheetName val="Pg 1b - Space D (3)"/>
      <sheetName val="Pg 2 - Space E-F"/>
      <sheetName val="Pg 3 - Space G (AA)"/>
      <sheetName val="Pg 3 - Space G (AB)"/>
      <sheetName val="Pg 3 - Space G (AC)"/>
      <sheetName val="Pg 3 - Space G (AD)"/>
      <sheetName val="Pg 3 - Space G (AE)"/>
      <sheetName val="Pg 3 - Space G (AF)"/>
      <sheetName val="Pg 3 - Space G (AG)"/>
      <sheetName val="Pg 3 - Space G (AH)"/>
      <sheetName val="Pg 3 - Space G (AI)"/>
      <sheetName val="Pg 3 - Space G (AJ)"/>
      <sheetName val="Pg 3 - Space G (AK)"/>
      <sheetName val="Pg 3 - Space G (AL)"/>
      <sheetName val="Pg 3 - Space G (AM)"/>
      <sheetName val="Pg 3 - Space G (AN)"/>
      <sheetName val="Pg 3 - Space G (AO)"/>
      <sheetName val="Pg 3 - Space G (AP)"/>
      <sheetName val="Pg 3 - Space G (AQ)"/>
      <sheetName val="Pg 3 - Space G (AR)"/>
      <sheetName val="Pg 3 - Space G (AS)"/>
      <sheetName val="Pg 3 - Space G (AT)"/>
      <sheetName val="Pg 3 - Space G (AU)"/>
      <sheetName val="Pg 3 - Space G (AV)"/>
      <sheetName val="Pg 3 - Space G (AW)"/>
      <sheetName val="Pg 4 - Space H"/>
      <sheetName val="Pg 5 - Space I"/>
      <sheetName val="Pg 6 - Space J"/>
      <sheetName val="Pg 7 - Space K-L"/>
      <sheetName val="pg 8 Space M-O"/>
      <sheetName val="Pg 9 - Space P-Q"/>
      <sheetName val="Pg 10 - DSE Instructions"/>
      <sheetName val="Pg 11 - Part 1-2"/>
      <sheetName val="Pg 11 - Part 2 (continued)"/>
      <sheetName val="Pg 12 Part 3-5"/>
      <sheetName val="Pg 13 - Part 6"/>
      <sheetName val="Pg 13 - Part 6 (Continued)"/>
      <sheetName val="Pg 14 - Part 7"/>
      <sheetName val="Pg 15 - Part 7"/>
      <sheetName val="Pg 16 - Part 7- 8"/>
      <sheetName val="Pg 17 - Part  8-9"/>
      <sheetName val="Pg 18 - Instructions"/>
      <sheetName val="Pg 19 - Part 9 (1)"/>
      <sheetName val="Pg 19 - Part 9 (2)"/>
      <sheetName val="Pg 19 - Part 9 (3)"/>
      <sheetName val="Pg 19 - Part 9 (4)"/>
      <sheetName val="Pg 19 - Part 9 (5)"/>
      <sheetName val="Pg 19 - Part 9 (6)"/>
      <sheetName val="Pg 19 - Part 9 (7)"/>
      <sheetName val="Pg 19 - Part 9 (8)"/>
      <sheetName val="Pg 19 - Part 9 (9)"/>
      <sheetName val="Pg 19 - Part 9 (10)"/>
      <sheetName val="Pg 19 - Part 9 (11)"/>
      <sheetName val="Pg 19 - Part 9 (12)"/>
      <sheetName val="Pg 19 - Part 9 (13)"/>
      <sheetName val="Pg 19 - Part 9 (14)"/>
      <sheetName val="Pg 19 - Part 9 (15)"/>
      <sheetName val="Pg 19 - Part 9 (16)"/>
      <sheetName val="Pg 19 - Part 9 (17)"/>
      <sheetName val="Pg 19 - Part 9 (18)"/>
      <sheetName val="Pg 19 - Part 9 (19)"/>
      <sheetName val="Pg 19 - Part 9 (20)"/>
      <sheetName val="Pg 19 - Part 9 (21)"/>
      <sheetName val="Pg 19 - Part 9 (22)"/>
      <sheetName val="Pg 19 - Part 9 (23)"/>
      <sheetName val="Pg 19 - Part 9 (24)"/>
      <sheetName val="Pg 19 - Part 9 (25)"/>
      <sheetName val="Pg 19 - Part 9 (26)"/>
      <sheetName val="Pg 19 - Part 9 (27)"/>
      <sheetName val="Pg 19 - Part 9 (28)"/>
      <sheetName val="Pg 19 - Part 9 (29)"/>
      <sheetName val="Pg 19 - Part 9 (30)"/>
      <sheetName val="Pg 19 - Part 9 (31)"/>
      <sheetName val="Pg 19 - Part 9 (32)"/>
      <sheetName val="Pg 19 - Part 9 (33)"/>
      <sheetName val="Pg 19 - Part 9 (34)"/>
      <sheetName val="Pg 19 - Part 9 (35)"/>
      <sheetName val="Pg 19 - Part 9 (36)"/>
      <sheetName val="Pg 19 - Part 9 (37)"/>
      <sheetName val="Pg 19 - Part 9 (38)"/>
      <sheetName val="Pg 19 - Part 9 (39)"/>
      <sheetName val="Pg 19 - Part 9 (40)"/>
      <sheetName val="Pg 19 - 3.75 Fee Part 9 (1)"/>
      <sheetName val="Pg 19 - 3.75 Fee Part 9 (2)"/>
      <sheetName val="Pg 19 - 3.75 Fee Part 9 (3)"/>
      <sheetName val="Pg 19 - 3.75 Fee Part 9 (4)"/>
      <sheetName val="Pg 19 - 3.75 Fee Part 9 (5)"/>
      <sheetName val="Pg 19 - 3.75 Fee Part 9 (6)"/>
      <sheetName val="Pg 19 - 3.75 Fee Part 9 (7)"/>
      <sheetName val="Pg 19 - 3.75 Fee Part 9 (8)"/>
      <sheetName val="Pg 19 - 3.75 Fee Part 9 (9)"/>
      <sheetName val="Pg 19 - 3.75 Fee Part 9 (10)"/>
      <sheetName val="Pg 19 - 3.75 Fee Part 9 (11)"/>
      <sheetName val="Pg 19 - 3.75 Fee Part 9 (12)"/>
      <sheetName val="Pg 19 - 3.75 Fee Part 9 (13)"/>
      <sheetName val="Pg 19 - 3.75 Fee Part 9 (14)"/>
      <sheetName val="Pg 19 - 3.75 Fee Part 9 (15)"/>
      <sheetName val="Pg 19 - 3.75 Fee Part 9 (16)"/>
      <sheetName val="Pg 19 - 3.75 Fee Part 9 (17)"/>
      <sheetName val="Pg 19 - 3.75 Fee Part 9 (18)"/>
      <sheetName val="Pg 19 - 3.75 Fee Part 9 (19)"/>
      <sheetName val="Pg 19 - 3.75 Fee Part 9 (20)"/>
      <sheetName val="Pg 19 - 3.75 Fee Part 9 (21)"/>
      <sheetName val="Pg 19 - 3.75 Fee Part 9 (22)"/>
      <sheetName val="Pg 19 - 3.75 Fee Part 9 (23)"/>
      <sheetName val="Pg 19 - 3.75 Fee Part 9 (24)"/>
      <sheetName val="Pg 19 - 3.75 Fee Part 9 (25)"/>
      <sheetName val="Pg 19 - 3.75 Fee Part 9 (26)"/>
      <sheetName val="Pg 19 - 3.75 Fee Part 9 (27)"/>
      <sheetName val="Pg 19 - 3.75 Fee Part 9 (28)"/>
      <sheetName val="Pg 19 - 3.75 Fee Part 9 (29)"/>
      <sheetName val="Pg 19 - 3.75 Fee Part 9 (30)"/>
      <sheetName val="Pg 19 - 3.75 Fee Part 9 (31)"/>
      <sheetName val="Pg 19 - 3.75 Fee Part 9 (32)"/>
      <sheetName val="Pg 19 - 3.75 Fee Part 9 (33)"/>
      <sheetName val="Pg 19 - 3.75 Fee Part 9 (34)"/>
      <sheetName val="Pg 19 - 3.75 Fee Part 9 (35)"/>
      <sheetName val="Pg 19 - 3.75 Fee Part 9 (36)"/>
      <sheetName val="Pg 19 - 3.75 Fee Part 9 (37)"/>
      <sheetName val="Pg 19 - 3.75 Fee Part 9 (38)"/>
      <sheetName val="Pg 19 - 3.75 Fee Part 9 (39)"/>
      <sheetName val="Pg 19 - 3.75 Fee Part 9 (40)"/>
      <sheetName val="Pg 20 Part 9 (1)"/>
      <sheetName val="Pg 20 Part 9 (2)"/>
      <sheetName val="Pg 20 Part 9 (3)"/>
      <sheetName val="Pg 20 Part 9 (4)"/>
      <sheetName val="Pg 20 Part 9 (5)"/>
      <sheetName val="Pg 20 Part 9 (6)"/>
      <sheetName val="Pg 20 Part 9 (7)"/>
      <sheetName val="Pg 20 Part 9 (8)"/>
      <sheetName val="Pg 20 Part 9 (9)"/>
      <sheetName val="Pg 20 Part 9 (10)"/>
      <sheetName val="Pg 20 Part 9 (11)"/>
      <sheetName val="Pg 20 Part 9 (12)"/>
      <sheetName val="Pg 20 Part 9 (13)"/>
      <sheetName val="Pg 20 Part 9 (14)"/>
      <sheetName val="Pg 20 Part 9 (15)"/>
      <sheetName val="Pg 20 Part 9 (16)"/>
      <sheetName val="Pg 20 Part 9 (17)"/>
      <sheetName val="Pg 20 Part 9 (18)"/>
      <sheetName val="Pg 20 Part 9 (19)"/>
      <sheetName val="Pg 20 Part 9 (20)"/>
      <sheetName val="Pg 20 Part 9 (21)"/>
      <sheetName val="Pg 20 Part 9 (22)"/>
      <sheetName val="Pg 20 Part 9 (23)"/>
      <sheetName val="Pg 20 Part 9 (24)"/>
      <sheetName val="Pg 20 Part 9 (25)"/>
      <sheetName val="Pg 20 Part 9 (26)"/>
      <sheetName val="Pg 20 Part 9 (27)"/>
      <sheetName val="Pg 20 Part 9 (28)"/>
      <sheetName val="Pg 20 Part 9 (29)"/>
      <sheetName val="Pg 20 Part 9 (30)"/>
      <sheetName val="Pg 20 Part 9 (31)"/>
      <sheetName val="Pg 20 Part 9 (32)"/>
      <sheetName val="Pg 20 Part 9 (33)"/>
      <sheetName val="Pg 20 Part 9 (34)"/>
      <sheetName val="Pg 20 Part 9 (35)"/>
      <sheetName val="Pg 20 Part 9 (36)"/>
      <sheetName val="Pg 20 Part 9 (37)"/>
      <sheetName val="Pg 20 Part 9 (38)"/>
      <sheetName val="Pg 20 Part 9 (39)"/>
      <sheetName val="Pg 20 Part 9 (40)"/>
      <sheetName val="data tab"/>
    </sheetNames>
    <sheetDataSet>
      <sheetData sheetId="0"/>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ow r="2">
          <cell r="C2" t="str">
            <v>I</v>
          </cell>
          <cell r="D2">
            <v>1</v>
          </cell>
        </row>
        <row r="3">
          <cell r="C3" t="str">
            <v>N</v>
          </cell>
          <cell r="D3">
            <v>0.25</v>
          </cell>
        </row>
        <row r="4">
          <cell r="C4" t="str">
            <v>E</v>
          </cell>
          <cell r="D4">
            <v>0.25</v>
          </cell>
        </row>
        <row r="5">
          <cell r="C5" t="str">
            <v>I-M</v>
          </cell>
          <cell r="D5">
            <v>1</v>
          </cell>
        </row>
        <row r="6">
          <cell r="C6" t="str">
            <v>N-M</v>
          </cell>
          <cell r="D6">
            <v>0.25</v>
          </cell>
        </row>
        <row r="7">
          <cell r="C7" t="str">
            <v>E-M</v>
          </cell>
          <cell r="D7">
            <v>0.25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Input tab"/>
      <sheetName val="Signals"/>
      <sheetName val="Pg 1 - Space A-D"/>
      <sheetName val="Pg 1b - Space D  (cont)"/>
      <sheetName val="Pg 2 - Space E-F"/>
      <sheetName val="Pg 3 - Space G "/>
      <sheetName val="Pg 4 - Space H"/>
      <sheetName val="Pg 5 - Space I"/>
      <sheetName val="Pg 6 - Space K-L"/>
      <sheetName val="pg 7 Space M-O"/>
      <sheetName val="Pg 8 - Space P-Q"/>
      <sheetName val="Data"/>
      <sheetName val="Sheet1"/>
    </sheetNames>
    <sheetDataSet>
      <sheetData sheetId="0"/>
      <sheetData sheetId="1">
        <row r="1">
          <cell r="A1" t="str">
            <v>1. Call Sign</v>
          </cell>
          <cell r="B1" t="str">
            <v>2. B'cast Channel Number</v>
          </cell>
          <cell r="C1" t="str">
            <v>3. Type of Station</v>
          </cell>
          <cell r="D1" t="str">
            <v>6. Location of Station</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Input tab"/>
      <sheetName val="Pg 1 - Space A-C"/>
      <sheetName val="Pg 1b - Space D"/>
      <sheetName val="Pg 2 - Space E-F"/>
      <sheetName val="Pg 3 - Space G"/>
      <sheetName val="Sheet1"/>
      <sheetName val="Pg 7 - Space K-L"/>
      <sheetName val="Pg 19 - Part 9"/>
      <sheetName val="Signals"/>
      <sheetName val="revised 2"/>
      <sheetName val="original"/>
    </sheetNames>
    <sheetDataSet>
      <sheetData sheetId="0"/>
      <sheetData sheetId="1"/>
      <sheetData sheetId="2"/>
      <sheetData sheetId="3"/>
      <sheetData sheetId="4"/>
      <sheetData sheetId="5">
        <row r="2">
          <cell r="A2" t="str">
            <v>No</v>
          </cell>
        </row>
        <row r="3">
          <cell r="A3" t="str">
            <v>Yes</v>
          </cell>
        </row>
      </sheetData>
      <sheetData sheetId="6"/>
      <sheetData sheetId="7"/>
      <sheetData sheetId="8">
        <row r="1">
          <cell r="A1" t="str">
            <v>1. Call Sign</v>
          </cell>
          <cell r="B1" t="str">
            <v>2. B'cast Channel Number</v>
          </cell>
          <cell r="C1" t="str">
            <v>3. Type of Station</v>
          </cell>
          <cell r="D1" t="str">
            <v>6. Location of Station</v>
          </cell>
          <cell r="E1" t="str">
            <v>DSE</v>
          </cell>
        </row>
        <row r="2">
          <cell r="A2" t="str">
            <v>W47CK-TX</v>
          </cell>
          <cell r="B2">
            <v>47</v>
          </cell>
          <cell r="C2" t="str">
            <v>I</v>
          </cell>
          <cell r="D2" t="str">
            <v>Shallote, NC</v>
          </cell>
          <cell r="E2">
            <v>1</v>
          </cell>
        </row>
        <row r="3">
          <cell r="A3" t="str">
            <v>W68BK-LP</v>
          </cell>
          <cell r="B3">
            <v>68</v>
          </cell>
          <cell r="C3" t="str">
            <v>I</v>
          </cell>
          <cell r="D3" t="str">
            <v>Raleigh, NC</v>
          </cell>
          <cell r="E3">
            <v>1</v>
          </cell>
        </row>
        <row r="4">
          <cell r="A4" t="str">
            <v>WACH</v>
          </cell>
          <cell r="B4">
            <v>48</v>
          </cell>
          <cell r="C4" t="str">
            <v>I</v>
          </cell>
          <cell r="D4" t="str">
            <v>Columbia, SC</v>
          </cell>
          <cell r="E4">
            <v>1</v>
          </cell>
        </row>
        <row r="5">
          <cell r="A5" t="str">
            <v>WAPK</v>
          </cell>
          <cell r="B5">
            <v>27</v>
          </cell>
          <cell r="C5" t="str">
            <v>I</v>
          </cell>
          <cell r="D5" t="str">
            <v>Kingsport, TN</v>
          </cell>
          <cell r="E5">
            <v>1</v>
          </cell>
        </row>
        <row r="6">
          <cell r="A6" t="str">
            <v>WARZ-LP</v>
          </cell>
          <cell r="B6">
            <v>34</v>
          </cell>
          <cell r="C6" t="str">
            <v>I</v>
          </cell>
          <cell r="D6" t="str">
            <v>Smithfield, NC</v>
          </cell>
          <cell r="E6">
            <v>1</v>
          </cell>
        </row>
        <row r="7">
          <cell r="A7" t="str">
            <v>WAVY</v>
          </cell>
          <cell r="B7">
            <v>31</v>
          </cell>
          <cell r="C7" t="str">
            <v>N</v>
          </cell>
          <cell r="D7" t="str">
            <v>Portsmouth, VA</v>
          </cell>
          <cell r="E7">
            <v>0.25</v>
          </cell>
        </row>
        <row r="8">
          <cell r="A8" t="str">
            <v>WAVY-2</v>
          </cell>
          <cell r="B8">
            <v>31.2</v>
          </cell>
          <cell r="C8" t="str">
            <v>N-M</v>
          </cell>
          <cell r="D8" t="str">
            <v>Portsmouth, VA</v>
          </cell>
          <cell r="E8">
            <v>0.25</v>
          </cell>
        </row>
        <row r="9">
          <cell r="A9" t="str">
            <v>WAXN</v>
          </cell>
          <cell r="B9">
            <v>50</v>
          </cell>
          <cell r="C9" t="str">
            <v>I</v>
          </cell>
          <cell r="D9" t="str">
            <v>Kannapolis, NC</v>
          </cell>
          <cell r="E9">
            <v>1</v>
          </cell>
        </row>
        <row r="10">
          <cell r="A10" t="str">
            <v>WBTV</v>
          </cell>
          <cell r="B10">
            <v>23</v>
          </cell>
          <cell r="C10" t="str">
            <v>N</v>
          </cell>
          <cell r="D10" t="str">
            <v>Charlotte, NC</v>
          </cell>
          <cell r="E10">
            <v>0.25</v>
          </cell>
        </row>
        <row r="11">
          <cell r="A11" t="str">
            <v>WBTV-2</v>
          </cell>
          <cell r="B11">
            <v>23.2</v>
          </cell>
          <cell r="C11" t="str">
            <v>I-M</v>
          </cell>
          <cell r="D11" t="str">
            <v>Charlotte, NC</v>
          </cell>
          <cell r="E11">
            <v>1</v>
          </cell>
        </row>
        <row r="12">
          <cell r="A12" t="str">
            <v>WBTW</v>
          </cell>
          <cell r="B12">
            <v>13</v>
          </cell>
          <cell r="C12" t="str">
            <v>N</v>
          </cell>
          <cell r="D12" t="str">
            <v>Florence, SC</v>
          </cell>
          <cell r="E12">
            <v>0.25</v>
          </cell>
        </row>
        <row r="13">
          <cell r="A13" t="str">
            <v>WBTW-D2</v>
          </cell>
          <cell r="B13">
            <v>13.2</v>
          </cell>
          <cell r="C13" t="str">
            <v>I-M</v>
          </cell>
          <cell r="D13" t="str">
            <v>Florence, SC</v>
          </cell>
          <cell r="E13">
            <v>1</v>
          </cell>
        </row>
        <row r="14">
          <cell r="A14" t="str">
            <v>WCBD</v>
          </cell>
          <cell r="B14">
            <v>50</v>
          </cell>
          <cell r="C14" t="str">
            <v>N</v>
          </cell>
          <cell r="D14" t="str">
            <v>Charleston, SC</v>
          </cell>
          <cell r="E14">
            <v>0.25</v>
          </cell>
        </row>
        <row r="15">
          <cell r="A15" t="str">
            <v>WCBD-D2</v>
          </cell>
          <cell r="B15">
            <v>50.2</v>
          </cell>
          <cell r="C15" t="str">
            <v>I-M</v>
          </cell>
          <cell r="D15" t="str">
            <v>Charleston, SC</v>
          </cell>
          <cell r="E15">
            <v>1</v>
          </cell>
        </row>
        <row r="16">
          <cell r="A16" t="str">
            <v>WCCB</v>
          </cell>
          <cell r="B16">
            <v>27</v>
          </cell>
          <cell r="C16" t="str">
            <v>N</v>
          </cell>
          <cell r="D16" t="str">
            <v>Charlotte, NC</v>
          </cell>
          <cell r="E16">
            <v>0.25</v>
          </cell>
        </row>
        <row r="17">
          <cell r="A17" t="str">
            <v>WCCB-2</v>
          </cell>
          <cell r="B17">
            <v>27.2</v>
          </cell>
          <cell r="C17" t="str">
            <v>N-M</v>
          </cell>
          <cell r="D17" t="str">
            <v>Charlotte, NC</v>
          </cell>
          <cell r="E17">
            <v>0.25</v>
          </cell>
        </row>
        <row r="18">
          <cell r="A18" t="str">
            <v>WCIV</v>
          </cell>
          <cell r="B18">
            <v>34</v>
          </cell>
          <cell r="C18" t="str">
            <v>N</v>
          </cell>
          <cell r="D18" t="str">
            <v>Charleston, SC</v>
          </cell>
          <cell r="E18">
            <v>0.25</v>
          </cell>
        </row>
        <row r="19">
          <cell r="A19" t="str">
            <v>WCIV-D2</v>
          </cell>
          <cell r="B19">
            <v>34.200000000000003</v>
          </cell>
          <cell r="C19" t="str">
            <v>N-M</v>
          </cell>
          <cell r="D19" t="str">
            <v>Charleston, SC</v>
          </cell>
          <cell r="E19">
            <v>0.25</v>
          </cell>
        </row>
        <row r="20">
          <cell r="A20" t="str">
            <v>WCNC</v>
          </cell>
          <cell r="B20">
            <v>22</v>
          </cell>
          <cell r="C20" t="str">
            <v>N</v>
          </cell>
          <cell r="D20" t="str">
            <v>Charlotte, NC</v>
          </cell>
          <cell r="E20">
            <v>0.25</v>
          </cell>
        </row>
        <row r="21">
          <cell r="A21" t="str">
            <v>WCNC-2</v>
          </cell>
          <cell r="B21">
            <v>22.2</v>
          </cell>
          <cell r="C21" t="str">
            <v>N-M</v>
          </cell>
          <cell r="D21" t="str">
            <v>Charlotte, NC</v>
          </cell>
          <cell r="E21">
            <v>0.25</v>
          </cell>
        </row>
        <row r="22">
          <cell r="A22" t="str">
            <v>WCSC</v>
          </cell>
          <cell r="B22">
            <v>47</v>
          </cell>
          <cell r="C22" t="str">
            <v>N</v>
          </cell>
          <cell r="D22" t="str">
            <v>Charleston, SC</v>
          </cell>
          <cell r="E22">
            <v>0.25</v>
          </cell>
        </row>
        <row r="23">
          <cell r="A23" t="str">
            <v>WCSC-D2</v>
          </cell>
          <cell r="B23">
            <v>47.2</v>
          </cell>
          <cell r="C23" t="str">
            <v>N-M</v>
          </cell>
          <cell r="D23" t="str">
            <v>Charleston, SC</v>
          </cell>
          <cell r="E23">
            <v>0.25</v>
          </cell>
        </row>
        <row r="24">
          <cell r="A24" t="str">
            <v>WCTI</v>
          </cell>
          <cell r="B24">
            <v>12</v>
          </cell>
          <cell r="C24" t="str">
            <v>N</v>
          </cell>
          <cell r="D24" t="str">
            <v>New Bern, NC</v>
          </cell>
          <cell r="E24">
            <v>0.25</v>
          </cell>
        </row>
        <row r="25">
          <cell r="A25" t="str">
            <v>WCTI-2</v>
          </cell>
          <cell r="B25">
            <v>12.2</v>
          </cell>
          <cell r="C25" t="str">
            <v>I-M</v>
          </cell>
          <cell r="D25" t="str">
            <v>New Bern, NC</v>
          </cell>
          <cell r="E25">
            <v>1</v>
          </cell>
        </row>
        <row r="26">
          <cell r="A26" t="str">
            <v>WCWG</v>
          </cell>
          <cell r="B26">
            <v>19</v>
          </cell>
          <cell r="C26" t="str">
            <v>I</v>
          </cell>
          <cell r="D26" t="str">
            <v>Lexington, NC</v>
          </cell>
          <cell r="E26">
            <v>1</v>
          </cell>
        </row>
        <row r="27">
          <cell r="A27" t="str">
            <v>WCWG-2</v>
          </cell>
          <cell r="B27">
            <v>19.2</v>
          </cell>
          <cell r="C27" t="str">
            <v>I-M</v>
          </cell>
          <cell r="D27" t="str">
            <v>Lexington, NC</v>
          </cell>
          <cell r="E27">
            <v>1</v>
          </cell>
        </row>
        <row r="28">
          <cell r="A28" t="str">
            <v>WCYB</v>
          </cell>
          <cell r="B28">
            <v>5</v>
          </cell>
          <cell r="C28" t="str">
            <v>N</v>
          </cell>
          <cell r="D28" t="str">
            <v>Bristol, VA</v>
          </cell>
          <cell r="E28">
            <v>0.25</v>
          </cell>
        </row>
        <row r="29">
          <cell r="A29" t="str">
            <v>WCYB-2</v>
          </cell>
          <cell r="B29">
            <v>5.2</v>
          </cell>
          <cell r="C29" t="str">
            <v>I-M</v>
          </cell>
          <cell r="D29" t="str">
            <v>Bristol, VA</v>
          </cell>
          <cell r="E29">
            <v>1</v>
          </cell>
        </row>
        <row r="30">
          <cell r="A30" t="str">
            <v>WDBJ</v>
          </cell>
          <cell r="B30">
            <v>18</v>
          </cell>
          <cell r="C30" t="str">
            <v>N</v>
          </cell>
          <cell r="D30" t="str">
            <v>Roanoke, VA</v>
          </cell>
          <cell r="E30">
            <v>0.25</v>
          </cell>
        </row>
        <row r="31">
          <cell r="A31" t="str">
            <v>WDBJ</v>
          </cell>
          <cell r="B31">
            <v>18</v>
          </cell>
          <cell r="C31" t="str">
            <v>N</v>
          </cell>
          <cell r="D31" t="str">
            <v>Roanoke, VA</v>
          </cell>
          <cell r="E31">
            <v>0.25</v>
          </cell>
        </row>
        <row r="32">
          <cell r="A32" t="str">
            <v>WDFX</v>
          </cell>
          <cell r="B32">
            <v>33</v>
          </cell>
          <cell r="C32" t="str">
            <v>I</v>
          </cell>
          <cell r="D32" t="str">
            <v>Dothan-Ozark, AL</v>
          </cell>
          <cell r="E32">
            <v>1</v>
          </cell>
        </row>
        <row r="33">
          <cell r="A33" t="str">
            <v>WDHN</v>
          </cell>
          <cell r="B33">
            <v>21</v>
          </cell>
          <cell r="C33" t="str">
            <v>N</v>
          </cell>
          <cell r="D33" t="str">
            <v>Dothan, AL</v>
          </cell>
          <cell r="E33">
            <v>0.25</v>
          </cell>
        </row>
        <row r="34">
          <cell r="A34" t="str">
            <v>WECT</v>
          </cell>
          <cell r="B34">
            <v>44</v>
          </cell>
          <cell r="C34" t="str">
            <v>N</v>
          </cell>
          <cell r="D34" t="str">
            <v>Wilmington, NC</v>
          </cell>
          <cell r="E34">
            <v>0.25</v>
          </cell>
        </row>
        <row r="35">
          <cell r="A35" t="str">
            <v>WECT-2</v>
          </cell>
          <cell r="B35">
            <v>44.2</v>
          </cell>
          <cell r="C35" t="str">
            <v>N-M</v>
          </cell>
          <cell r="D35" t="str">
            <v>Wilmington, NC</v>
          </cell>
          <cell r="E35">
            <v>0.25</v>
          </cell>
        </row>
        <row r="36">
          <cell r="A36" t="str">
            <v>WEMT</v>
          </cell>
          <cell r="B36">
            <v>38</v>
          </cell>
          <cell r="C36" t="str">
            <v>I</v>
          </cell>
          <cell r="D36" t="str">
            <v>Bristol, VA</v>
          </cell>
          <cell r="E36">
            <v>1</v>
          </cell>
        </row>
        <row r="37">
          <cell r="A37" t="str">
            <v>WEPX</v>
          </cell>
          <cell r="B37">
            <v>51</v>
          </cell>
          <cell r="C37" t="str">
            <v>I</v>
          </cell>
          <cell r="D37" t="str">
            <v>Greenville, SC</v>
          </cell>
          <cell r="E37">
            <v>1</v>
          </cell>
        </row>
        <row r="38">
          <cell r="A38" t="str">
            <v>WFMY</v>
          </cell>
          <cell r="B38">
            <v>51</v>
          </cell>
          <cell r="C38" t="str">
            <v>N</v>
          </cell>
          <cell r="D38" t="str">
            <v>Greensboro, NC</v>
          </cell>
          <cell r="E38">
            <v>0.25</v>
          </cell>
        </row>
        <row r="39">
          <cell r="A39" t="str">
            <v>WFMY-2</v>
          </cell>
          <cell r="B39">
            <v>51.2</v>
          </cell>
          <cell r="C39" t="str">
            <v>N-M</v>
          </cell>
          <cell r="D39" t="str">
            <v>Greensboro, NC</v>
          </cell>
          <cell r="E39">
            <v>0.25</v>
          </cell>
        </row>
        <row r="40">
          <cell r="A40" t="str">
            <v>WFPX</v>
          </cell>
          <cell r="B40">
            <v>36</v>
          </cell>
          <cell r="C40" t="str">
            <v>I</v>
          </cell>
          <cell r="D40" t="str">
            <v>Fayetteville, NC</v>
          </cell>
          <cell r="E40">
            <v>1</v>
          </cell>
        </row>
        <row r="41">
          <cell r="A41" t="str">
            <v>WFXB</v>
          </cell>
          <cell r="B41">
            <v>43</v>
          </cell>
          <cell r="C41" t="str">
            <v>I</v>
          </cell>
          <cell r="D41" t="str">
            <v>Myrtle Beach, SC</v>
          </cell>
          <cell r="E41">
            <v>1</v>
          </cell>
        </row>
        <row r="42">
          <cell r="A42" t="str">
            <v>WFXB-D2</v>
          </cell>
          <cell r="B42">
            <v>43.2</v>
          </cell>
          <cell r="C42" t="str">
            <v>I-M</v>
          </cell>
          <cell r="D42" t="str">
            <v>Myrtle Beach, SC</v>
          </cell>
          <cell r="E42">
            <v>1</v>
          </cell>
        </row>
        <row r="43">
          <cell r="A43" t="str">
            <v>WFXI</v>
          </cell>
          <cell r="B43">
            <v>8</v>
          </cell>
          <cell r="C43" t="str">
            <v>I</v>
          </cell>
          <cell r="D43" t="str">
            <v>Morehead City, NC</v>
          </cell>
          <cell r="E43">
            <v>1</v>
          </cell>
        </row>
        <row r="44">
          <cell r="A44" t="str">
            <v>WGGS</v>
          </cell>
          <cell r="B44">
            <v>16</v>
          </cell>
          <cell r="C44" t="str">
            <v>I</v>
          </cell>
          <cell r="D44" t="str">
            <v>Greenville, SC</v>
          </cell>
          <cell r="E44">
            <v>1</v>
          </cell>
        </row>
        <row r="45">
          <cell r="A45" t="str">
            <v>WGHP</v>
          </cell>
          <cell r="B45">
            <v>8</v>
          </cell>
          <cell r="C45" t="str">
            <v>I</v>
          </cell>
          <cell r="D45" t="str">
            <v>High Point, NC</v>
          </cell>
          <cell r="E45">
            <v>1</v>
          </cell>
        </row>
        <row r="46">
          <cell r="A46" t="str">
            <v>WGIO</v>
          </cell>
          <cell r="B46">
            <v>43</v>
          </cell>
          <cell r="C46" t="str">
            <v>E</v>
          </cell>
          <cell r="D46" t="str">
            <v>Louisville, AL</v>
          </cell>
          <cell r="E46">
            <v>0.25</v>
          </cell>
        </row>
        <row r="47">
          <cell r="A47" t="str">
            <v>WGIQ</v>
          </cell>
          <cell r="B47">
            <v>44</v>
          </cell>
          <cell r="C47" t="str">
            <v>E</v>
          </cell>
          <cell r="D47" t="str">
            <v>Louisville, AL</v>
          </cell>
          <cell r="E47">
            <v>0.25</v>
          </cell>
        </row>
        <row r="48">
          <cell r="A48" t="str">
            <v>WGN</v>
          </cell>
          <cell r="B48">
            <v>19</v>
          </cell>
          <cell r="C48" t="str">
            <v>I</v>
          </cell>
          <cell r="D48" t="str">
            <v>Chicago, IL</v>
          </cell>
          <cell r="E48">
            <v>1</v>
          </cell>
        </row>
        <row r="49">
          <cell r="A49" t="str">
            <v>WGNT</v>
          </cell>
          <cell r="B49">
            <v>50</v>
          </cell>
          <cell r="C49" t="str">
            <v>I</v>
          </cell>
          <cell r="D49" t="str">
            <v>Portsmouth, VA</v>
          </cell>
          <cell r="E49">
            <v>1</v>
          </cell>
        </row>
        <row r="50">
          <cell r="A50" t="str">
            <v>WGPX</v>
          </cell>
          <cell r="B50">
            <v>14</v>
          </cell>
          <cell r="C50" t="str">
            <v>I</v>
          </cell>
          <cell r="D50" t="str">
            <v>Burlington, NC</v>
          </cell>
          <cell r="E50">
            <v>1</v>
          </cell>
        </row>
        <row r="51">
          <cell r="A51" t="str">
            <v>WGSA</v>
          </cell>
          <cell r="B51">
            <v>35</v>
          </cell>
          <cell r="C51" t="str">
            <v>I</v>
          </cell>
          <cell r="D51" t="str">
            <v>Baxley, GA</v>
          </cell>
          <cell r="E51">
            <v>1</v>
          </cell>
        </row>
        <row r="52">
          <cell r="A52" t="str">
            <v>WGSI-LP</v>
          </cell>
          <cell r="B52">
            <v>14</v>
          </cell>
          <cell r="C52" t="str">
            <v>I</v>
          </cell>
          <cell r="D52" t="str">
            <v>Myrtle Beach, SC</v>
          </cell>
          <cell r="E52">
            <v>1</v>
          </cell>
        </row>
        <row r="53">
          <cell r="A53" t="str">
            <v>WGSR-LD</v>
          </cell>
          <cell r="B53">
            <v>47</v>
          </cell>
          <cell r="C53" t="str">
            <v>I</v>
          </cell>
          <cell r="D53" t="str">
            <v>Reidsville, NC</v>
          </cell>
          <cell r="E53">
            <v>1</v>
          </cell>
        </row>
        <row r="54">
          <cell r="A54" t="str">
            <v>WHFL-LP</v>
          </cell>
          <cell r="B54">
            <v>4</v>
          </cell>
          <cell r="C54" t="str">
            <v>I</v>
          </cell>
          <cell r="D54" t="str">
            <v>Goldsboro, NC</v>
          </cell>
          <cell r="E54">
            <v>1</v>
          </cell>
        </row>
        <row r="55">
          <cell r="A55" t="str">
            <v>WHHI</v>
          </cell>
          <cell r="B55">
            <v>48</v>
          </cell>
          <cell r="C55" t="str">
            <v>I</v>
          </cell>
          <cell r="D55" t="str">
            <v>Savannah, GA Hilton Head, SC</v>
          </cell>
          <cell r="E55">
            <v>1</v>
          </cell>
        </row>
        <row r="56">
          <cell r="A56" t="str">
            <v>WHKY</v>
          </cell>
          <cell r="B56">
            <v>40</v>
          </cell>
          <cell r="C56" t="str">
            <v>I</v>
          </cell>
          <cell r="D56" t="str">
            <v>Hickory, NC</v>
          </cell>
          <cell r="E56">
            <v>1</v>
          </cell>
        </row>
        <row r="57">
          <cell r="A57" t="str">
            <v>WHMC</v>
          </cell>
          <cell r="B57">
            <v>9</v>
          </cell>
          <cell r="C57" t="str">
            <v>E</v>
          </cell>
          <cell r="D57" t="str">
            <v>Conway, SC</v>
          </cell>
          <cell r="E57">
            <v>0.25</v>
          </cell>
        </row>
        <row r="58">
          <cell r="A58" t="str">
            <v>WHMC-D2</v>
          </cell>
          <cell r="B58">
            <v>9.1999999999999993</v>
          </cell>
          <cell r="C58" t="str">
            <v>E-M</v>
          </cell>
          <cell r="D58" t="str">
            <v>Conway, SC</v>
          </cell>
          <cell r="E58">
            <v>0.25</v>
          </cell>
        </row>
        <row r="59">
          <cell r="A59" t="str">
            <v>WHMC-D3</v>
          </cell>
          <cell r="B59">
            <v>9.3000000000000007</v>
          </cell>
          <cell r="C59" t="str">
            <v>E-M</v>
          </cell>
          <cell r="D59" t="str">
            <v>Conway, SC</v>
          </cell>
          <cell r="E59">
            <v>0.25</v>
          </cell>
        </row>
        <row r="60">
          <cell r="A60" t="str">
            <v>WHRO</v>
          </cell>
          <cell r="B60">
            <v>16</v>
          </cell>
          <cell r="C60" t="str">
            <v>E</v>
          </cell>
          <cell r="D60" t="str">
            <v>Hampton-Norfolk, VA</v>
          </cell>
          <cell r="E60">
            <v>0.25</v>
          </cell>
        </row>
        <row r="61">
          <cell r="A61" t="str">
            <v>WILM-LP</v>
          </cell>
          <cell r="B61">
            <v>40</v>
          </cell>
          <cell r="C61" t="str">
            <v>N</v>
          </cell>
          <cell r="D61" t="str">
            <v>Wilmington, NC</v>
          </cell>
          <cell r="E61">
            <v>0.25</v>
          </cell>
        </row>
        <row r="62">
          <cell r="A62" t="str">
            <v>WIS</v>
          </cell>
          <cell r="B62">
            <v>10</v>
          </cell>
          <cell r="C62" t="str">
            <v>N</v>
          </cell>
          <cell r="D62" t="str">
            <v>Columbia, SC</v>
          </cell>
          <cell r="E62">
            <v>0.25</v>
          </cell>
        </row>
        <row r="63">
          <cell r="A63" t="str">
            <v>WIS-D2</v>
          </cell>
          <cell r="B63">
            <v>10.199999999999999</v>
          </cell>
          <cell r="C63" t="str">
            <v>I-M</v>
          </cell>
          <cell r="D63" t="str">
            <v>Columbia, SC</v>
          </cell>
          <cell r="E63">
            <v>1</v>
          </cell>
        </row>
        <row r="64">
          <cell r="A64" t="str">
            <v>WIS-D3</v>
          </cell>
          <cell r="B64">
            <v>10.3</v>
          </cell>
          <cell r="C64" t="str">
            <v>N-M</v>
          </cell>
          <cell r="D64" t="str">
            <v>Columbia, SC</v>
          </cell>
          <cell r="E64">
            <v>0.25</v>
          </cell>
        </row>
        <row r="65">
          <cell r="A65" t="str">
            <v>WITN</v>
          </cell>
          <cell r="B65">
            <v>32</v>
          </cell>
          <cell r="C65" t="str">
            <v>N</v>
          </cell>
          <cell r="D65" t="str">
            <v>Washington, NC</v>
          </cell>
          <cell r="E65">
            <v>0.25</v>
          </cell>
        </row>
        <row r="66">
          <cell r="A66" t="str">
            <v>WITN-2</v>
          </cell>
          <cell r="B66">
            <v>32.200000000000003</v>
          </cell>
          <cell r="C66" t="str">
            <v>I-M</v>
          </cell>
          <cell r="D66" t="str">
            <v>Washington, NC</v>
          </cell>
          <cell r="E66">
            <v>1</v>
          </cell>
        </row>
        <row r="67">
          <cell r="A67" t="str">
            <v>WITV</v>
          </cell>
          <cell r="B67">
            <v>7</v>
          </cell>
          <cell r="C67" t="str">
            <v>E</v>
          </cell>
          <cell r="D67" t="str">
            <v>Charleston, SC</v>
          </cell>
          <cell r="E67">
            <v>0.25</v>
          </cell>
        </row>
        <row r="68">
          <cell r="A68" t="str">
            <v>WITV-D2</v>
          </cell>
          <cell r="B68">
            <v>7.2</v>
          </cell>
          <cell r="C68" t="str">
            <v>E-M</v>
          </cell>
          <cell r="D68" t="str">
            <v>Charleston, SC</v>
          </cell>
          <cell r="E68">
            <v>0.25</v>
          </cell>
        </row>
        <row r="69">
          <cell r="A69" t="str">
            <v>WITV-D3</v>
          </cell>
          <cell r="B69">
            <v>7.3</v>
          </cell>
          <cell r="C69" t="str">
            <v>E-M</v>
          </cell>
          <cell r="D69" t="str">
            <v>Charleston, SC</v>
          </cell>
          <cell r="E69">
            <v>0.25</v>
          </cell>
        </row>
        <row r="70">
          <cell r="A70" t="str">
            <v>WJCL</v>
          </cell>
          <cell r="B70">
            <v>22</v>
          </cell>
          <cell r="C70" t="str">
            <v>N</v>
          </cell>
          <cell r="D70" t="str">
            <v>Savannah, GA</v>
          </cell>
          <cell r="E70">
            <v>0.25</v>
          </cell>
        </row>
        <row r="71">
          <cell r="A71" t="str">
            <v>WJDW</v>
          </cell>
          <cell r="B71">
            <v>21</v>
          </cell>
          <cell r="C71" t="str">
            <v>I</v>
          </cell>
          <cell r="D71" t="str">
            <v>Tazewell, VA</v>
          </cell>
          <cell r="E71">
            <v>1</v>
          </cell>
        </row>
        <row r="72">
          <cell r="A72" t="str">
            <v>WJHG</v>
          </cell>
          <cell r="B72">
            <v>8</v>
          </cell>
          <cell r="C72" t="str">
            <v>N</v>
          </cell>
          <cell r="D72" t="str">
            <v>Panama City, FL</v>
          </cell>
          <cell r="E72">
            <v>0.25</v>
          </cell>
        </row>
        <row r="73">
          <cell r="A73" t="str">
            <v>WJHL</v>
          </cell>
          <cell r="B73">
            <v>11</v>
          </cell>
          <cell r="C73" t="str">
            <v>N</v>
          </cell>
          <cell r="D73" t="str">
            <v>Johnson City, TN</v>
          </cell>
          <cell r="E73">
            <v>0.25</v>
          </cell>
        </row>
        <row r="74">
          <cell r="A74" t="str">
            <v>WJPM</v>
          </cell>
          <cell r="B74">
            <v>45</v>
          </cell>
          <cell r="C74" t="str">
            <v>E</v>
          </cell>
          <cell r="D74" t="str">
            <v>Florence, SC</v>
          </cell>
          <cell r="E74">
            <v>0.25</v>
          </cell>
        </row>
        <row r="75">
          <cell r="A75" t="str">
            <v>WJPM-D2</v>
          </cell>
          <cell r="B75">
            <v>45.2</v>
          </cell>
          <cell r="C75" t="str">
            <v>E-M</v>
          </cell>
          <cell r="D75" t="str">
            <v>Florence, SC</v>
          </cell>
          <cell r="E75">
            <v>0.25</v>
          </cell>
        </row>
        <row r="76">
          <cell r="A76" t="str">
            <v>WJPM-D3</v>
          </cell>
          <cell r="B76">
            <v>45.3</v>
          </cell>
          <cell r="C76" t="str">
            <v>E-M</v>
          </cell>
          <cell r="D76" t="str">
            <v>Florence, SC</v>
          </cell>
          <cell r="E76">
            <v>0.25</v>
          </cell>
        </row>
        <row r="77">
          <cell r="A77" t="str">
            <v>WJWJ</v>
          </cell>
          <cell r="B77">
            <v>44</v>
          </cell>
          <cell r="C77" t="str">
            <v>E</v>
          </cell>
          <cell r="D77" t="str">
            <v>Beaufort, SC</v>
          </cell>
          <cell r="E77">
            <v>0.25</v>
          </cell>
        </row>
        <row r="78">
          <cell r="A78" t="str">
            <v>WJWJ-D2</v>
          </cell>
          <cell r="B78">
            <v>44.2</v>
          </cell>
          <cell r="C78" t="str">
            <v>E-M</v>
          </cell>
          <cell r="D78" t="str">
            <v>Beaufort, SC</v>
          </cell>
          <cell r="E78">
            <v>0.25</v>
          </cell>
        </row>
        <row r="79">
          <cell r="A79" t="str">
            <v>WJWJ-D3</v>
          </cell>
          <cell r="B79">
            <v>44.3</v>
          </cell>
          <cell r="C79" t="str">
            <v>E-M</v>
          </cell>
          <cell r="D79" t="str">
            <v>Beaufort, SC</v>
          </cell>
          <cell r="E79">
            <v>0.25</v>
          </cell>
        </row>
        <row r="80">
          <cell r="A80" t="str">
            <v>WJZY</v>
          </cell>
          <cell r="B80">
            <v>47</v>
          </cell>
          <cell r="C80" t="str">
            <v>N</v>
          </cell>
          <cell r="D80" t="str">
            <v>Belmont, NC</v>
          </cell>
          <cell r="E80">
            <v>0.25</v>
          </cell>
        </row>
        <row r="81">
          <cell r="A81" t="str">
            <v>WKPT</v>
          </cell>
          <cell r="B81">
            <v>27</v>
          </cell>
          <cell r="C81" t="str">
            <v>N</v>
          </cell>
          <cell r="D81" t="str">
            <v>Kingsport, TN</v>
          </cell>
          <cell r="E81">
            <v>0.25</v>
          </cell>
        </row>
        <row r="82">
          <cell r="A82" t="str">
            <v>WKTC</v>
          </cell>
          <cell r="B82">
            <v>39</v>
          </cell>
          <cell r="C82" t="str">
            <v>I</v>
          </cell>
          <cell r="D82" t="str">
            <v>Sumter, SC</v>
          </cell>
          <cell r="E82">
            <v>1</v>
          </cell>
        </row>
        <row r="83">
          <cell r="A83" t="str">
            <v>WLCN</v>
          </cell>
          <cell r="B83">
            <v>18</v>
          </cell>
          <cell r="C83" t="str">
            <v>I</v>
          </cell>
          <cell r="D83" t="str">
            <v>Charleston, SC</v>
          </cell>
          <cell r="E83">
            <v>1</v>
          </cell>
        </row>
        <row r="84">
          <cell r="A84" t="str">
            <v>WLFG</v>
          </cell>
          <cell r="B84">
            <v>49</v>
          </cell>
          <cell r="C84" t="str">
            <v>I</v>
          </cell>
          <cell r="D84" t="str">
            <v>Grundy, VA</v>
          </cell>
          <cell r="E84">
            <v>1</v>
          </cell>
        </row>
        <row r="85">
          <cell r="A85" t="str">
            <v>WLFL</v>
          </cell>
          <cell r="B85">
            <v>27</v>
          </cell>
          <cell r="C85" t="str">
            <v>I</v>
          </cell>
          <cell r="D85" t="str">
            <v>Raleigh, NC</v>
          </cell>
          <cell r="E85">
            <v>1</v>
          </cell>
        </row>
        <row r="86">
          <cell r="A86" t="str">
            <v>WLTX</v>
          </cell>
          <cell r="B86">
            <v>17</v>
          </cell>
          <cell r="C86" t="str">
            <v>N</v>
          </cell>
          <cell r="D86" t="str">
            <v>Columbia, SC</v>
          </cell>
          <cell r="E86">
            <v>0.25</v>
          </cell>
        </row>
        <row r="87">
          <cell r="A87" t="str">
            <v>WLTX-D2</v>
          </cell>
          <cell r="B87">
            <v>17.2</v>
          </cell>
          <cell r="C87" t="str">
            <v>N-M</v>
          </cell>
          <cell r="D87" t="str">
            <v>Columbia, SC</v>
          </cell>
          <cell r="E87">
            <v>0.25</v>
          </cell>
        </row>
        <row r="88">
          <cell r="A88" t="str">
            <v>WLTX-D3</v>
          </cell>
          <cell r="B88">
            <v>17.3</v>
          </cell>
          <cell r="C88" t="str">
            <v>N-M</v>
          </cell>
          <cell r="D88" t="str">
            <v>Columbia, SC</v>
          </cell>
          <cell r="E88">
            <v>0.25</v>
          </cell>
        </row>
        <row r="89">
          <cell r="A89" t="str">
            <v>WLXI</v>
          </cell>
          <cell r="B89">
            <v>43</v>
          </cell>
          <cell r="C89" t="str">
            <v>I</v>
          </cell>
          <cell r="D89" t="str">
            <v>Greensboro, NC</v>
          </cell>
          <cell r="E89">
            <v>1</v>
          </cell>
        </row>
        <row r="90">
          <cell r="A90" t="str">
            <v>WMBF</v>
          </cell>
          <cell r="B90">
            <v>32</v>
          </cell>
          <cell r="C90" t="str">
            <v>E</v>
          </cell>
          <cell r="D90" t="str">
            <v>Conway, SC</v>
          </cell>
          <cell r="E90">
            <v>0.25</v>
          </cell>
        </row>
        <row r="91">
          <cell r="A91" t="str">
            <v>WMBF-D2</v>
          </cell>
          <cell r="B91">
            <v>32.200000000000003</v>
          </cell>
          <cell r="C91" t="str">
            <v>E-M</v>
          </cell>
          <cell r="D91" t="str">
            <v>Conway, SC</v>
          </cell>
          <cell r="E91">
            <v>0.25</v>
          </cell>
        </row>
        <row r="92">
          <cell r="A92" t="str">
            <v>WMBF-D3</v>
          </cell>
          <cell r="B92">
            <v>32.299999999999997</v>
          </cell>
          <cell r="C92" t="str">
            <v>E-M</v>
          </cell>
          <cell r="D92" t="str">
            <v>Conway, SC</v>
          </cell>
          <cell r="E92">
            <v>0.25</v>
          </cell>
        </row>
        <row r="93">
          <cell r="A93" t="str">
            <v>WMMP</v>
          </cell>
          <cell r="B93">
            <v>36</v>
          </cell>
          <cell r="C93" t="str">
            <v>I</v>
          </cell>
          <cell r="D93" t="str">
            <v>Charleston, SC</v>
          </cell>
          <cell r="E93">
            <v>1</v>
          </cell>
        </row>
        <row r="94">
          <cell r="A94" t="str">
            <v>WMYT</v>
          </cell>
          <cell r="B94">
            <v>39</v>
          </cell>
          <cell r="C94" t="str">
            <v>N</v>
          </cell>
          <cell r="D94" t="str">
            <v>Rock Hill, SC</v>
          </cell>
          <cell r="E94">
            <v>0.25</v>
          </cell>
        </row>
        <row r="95">
          <cell r="A95" t="str">
            <v>WMYT-2</v>
          </cell>
          <cell r="B95">
            <v>39.200000000000003</v>
          </cell>
          <cell r="C95" t="str">
            <v>I-M</v>
          </cell>
          <cell r="D95" t="str">
            <v>Rock Hill, SC</v>
          </cell>
          <cell r="E95">
            <v>1</v>
          </cell>
        </row>
        <row r="96">
          <cell r="A96" t="str">
            <v>WMYV</v>
          </cell>
          <cell r="B96">
            <v>33</v>
          </cell>
          <cell r="C96" t="str">
            <v>I</v>
          </cell>
          <cell r="D96" t="str">
            <v>Greensboro, NC</v>
          </cell>
          <cell r="E96">
            <v>1</v>
          </cell>
        </row>
        <row r="97">
          <cell r="A97" t="str">
            <v>WNCN</v>
          </cell>
          <cell r="B97">
            <v>17</v>
          </cell>
          <cell r="C97" t="str">
            <v>N</v>
          </cell>
          <cell r="D97" t="str">
            <v>Goldsboro, NC</v>
          </cell>
          <cell r="E97">
            <v>0.25</v>
          </cell>
        </row>
        <row r="98">
          <cell r="A98" t="str">
            <v>WNCN-2</v>
          </cell>
          <cell r="B98">
            <v>17.2</v>
          </cell>
          <cell r="C98" t="str">
            <v>N-M</v>
          </cell>
          <cell r="D98" t="str">
            <v>Goldsboro, NC</v>
          </cell>
          <cell r="E98">
            <v>0.25</v>
          </cell>
        </row>
        <row r="99">
          <cell r="A99" t="str">
            <v>WNCN-3</v>
          </cell>
          <cell r="B99">
            <v>17.3</v>
          </cell>
          <cell r="C99" t="str">
            <v>N-M</v>
          </cell>
          <cell r="D99" t="str">
            <v>Goldsboro, NC</v>
          </cell>
          <cell r="E99">
            <v>0.25</v>
          </cell>
        </row>
        <row r="100">
          <cell r="A100" t="str">
            <v>WNCT</v>
          </cell>
          <cell r="B100">
            <v>10</v>
          </cell>
          <cell r="C100" t="str">
            <v>N</v>
          </cell>
          <cell r="D100" t="str">
            <v>Greenville, NC</v>
          </cell>
          <cell r="E100">
            <v>0.25</v>
          </cell>
        </row>
        <row r="101">
          <cell r="A101" t="str">
            <v>WNCT-2</v>
          </cell>
          <cell r="B101">
            <v>10.199999999999999</v>
          </cell>
          <cell r="C101" t="str">
            <v>I-M</v>
          </cell>
          <cell r="D101" t="str">
            <v>Greenville, NC</v>
          </cell>
          <cell r="E101">
            <v>1</v>
          </cell>
        </row>
        <row r="102">
          <cell r="A102" t="str">
            <v>WNSC</v>
          </cell>
          <cell r="B102">
            <v>15</v>
          </cell>
          <cell r="C102" t="str">
            <v>E</v>
          </cell>
          <cell r="D102" t="str">
            <v>Rock Hill, SC</v>
          </cell>
          <cell r="E102">
            <v>0.25</v>
          </cell>
        </row>
        <row r="103">
          <cell r="A103" t="str">
            <v>WNVN-LP</v>
          </cell>
          <cell r="B103">
            <v>20</v>
          </cell>
          <cell r="C103" t="str">
            <v>I</v>
          </cell>
          <cell r="D103" t="str">
            <v>Roanoke Rapids, NC</v>
          </cell>
          <cell r="E103">
            <v>1</v>
          </cell>
        </row>
        <row r="104">
          <cell r="A104" t="str">
            <v>WOLO</v>
          </cell>
          <cell r="B104">
            <v>8</v>
          </cell>
          <cell r="C104" t="str">
            <v>N</v>
          </cell>
          <cell r="D104" t="str">
            <v>Columbia, SC</v>
          </cell>
          <cell r="E104">
            <v>0.25</v>
          </cell>
        </row>
        <row r="105">
          <cell r="A105" t="str">
            <v>WOLO-D2</v>
          </cell>
          <cell r="B105">
            <v>8.1999999999999993</v>
          </cell>
          <cell r="C105" t="str">
            <v>N-M</v>
          </cell>
          <cell r="D105" t="str">
            <v>Columbia, SC</v>
          </cell>
          <cell r="E105">
            <v>0.25</v>
          </cell>
        </row>
        <row r="106">
          <cell r="A106" t="str">
            <v>WPDE</v>
          </cell>
          <cell r="B106">
            <v>16</v>
          </cell>
          <cell r="C106" t="str">
            <v>N</v>
          </cell>
          <cell r="D106" t="str">
            <v>Florence, SC</v>
          </cell>
          <cell r="E106">
            <v>0.25</v>
          </cell>
        </row>
        <row r="107">
          <cell r="A107" t="str">
            <v>WPDE-D2</v>
          </cell>
          <cell r="B107">
            <v>16.2</v>
          </cell>
          <cell r="C107" t="str">
            <v>N-M</v>
          </cell>
          <cell r="D107" t="str">
            <v>Florence, SC</v>
          </cell>
          <cell r="E107">
            <v>0.25</v>
          </cell>
        </row>
        <row r="108">
          <cell r="A108" t="str">
            <v>WPXU</v>
          </cell>
          <cell r="B108">
            <v>34</v>
          </cell>
          <cell r="C108" t="str">
            <v>I</v>
          </cell>
          <cell r="D108" t="str">
            <v>Jacksonville, NC</v>
          </cell>
          <cell r="E108">
            <v>1</v>
          </cell>
        </row>
        <row r="109">
          <cell r="A109" t="str">
            <v>WPXV</v>
          </cell>
          <cell r="B109">
            <v>46</v>
          </cell>
          <cell r="C109" t="str">
            <v>I</v>
          </cell>
          <cell r="D109" t="str">
            <v>Norfolk, VA</v>
          </cell>
          <cell r="E109">
            <v>1</v>
          </cell>
        </row>
        <row r="110">
          <cell r="A110" t="str">
            <v>WRAL</v>
          </cell>
          <cell r="B110">
            <v>53</v>
          </cell>
          <cell r="C110" t="str">
            <v>N</v>
          </cell>
          <cell r="D110" t="str">
            <v>Raleigh, NC</v>
          </cell>
          <cell r="E110">
            <v>0.25</v>
          </cell>
        </row>
        <row r="111">
          <cell r="A111" t="str">
            <v>WRAL-2</v>
          </cell>
          <cell r="B111">
            <v>48.2</v>
          </cell>
          <cell r="C111" t="str">
            <v>N-M</v>
          </cell>
          <cell r="D111" t="str">
            <v>Raleigh, NC</v>
          </cell>
          <cell r="E111">
            <v>0.25</v>
          </cell>
        </row>
        <row r="112">
          <cell r="A112" t="str">
            <v>WRAY</v>
          </cell>
          <cell r="B112">
            <v>42</v>
          </cell>
          <cell r="C112" t="str">
            <v>I</v>
          </cell>
          <cell r="D112" t="str">
            <v>Wilson, NC</v>
          </cell>
          <cell r="E112">
            <v>1</v>
          </cell>
        </row>
        <row r="113">
          <cell r="A113" t="str">
            <v>WRAZ</v>
          </cell>
          <cell r="B113">
            <v>49</v>
          </cell>
          <cell r="C113" t="str">
            <v>I</v>
          </cell>
          <cell r="D113" t="str">
            <v>Raleigh, NC</v>
          </cell>
          <cell r="E113">
            <v>1</v>
          </cell>
        </row>
        <row r="114">
          <cell r="A114" t="str">
            <v>WRAZ-2</v>
          </cell>
          <cell r="B114">
            <v>49.2</v>
          </cell>
          <cell r="C114" t="str">
            <v>I-M</v>
          </cell>
          <cell r="D114" t="str">
            <v>Raleigh, NC</v>
          </cell>
          <cell r="E114">
            <v>1</v>
          </cell>
        </row>
        <row r="115">
          <cell r="A115" t="str">
            <v>WRDC</v>
          </cell>
          <cell r="B115">
            <v>28</v>
          </cell>
          <cell r="C115" t="str">
            <v>I</v>
          </cell>
          <cell r="D115" t="str">
            <v>Durham, NC</v>
          </cell>
          <cell r="E115">
            <v>1</v>
          </cell>
        </row>
        <row r="116">
          <cell r="A116" t="str">
            <v>WRJA</v>
          </cell>
          <cell r="B116">
            <v>28</v>
          </cell>
          <cell r="C116" t="str">
            <v>E</v>
          </cell>
          <cell r="D116" t="str">
            <v>Sumter, SC</v>
          </cell>
          <cell r="E116">
            <v>0.25</v>
          </cell>
        </row>
        <row r="117">
          <cell r="A117" t="str">
            <v>WRJA-D2</v>
          </cell>
          <cell r="B117">
            <v>28.2</v>
          </cell>
          <cell r="C117" t="str">
            <v>E-M</v>
          </cell>
          <cell r="D117" t="str">
            <v>Sumter, SC</v>
          </cell>
          <cell r="E117">
            <v>0.25</v>
          </cell>
        </row>
        <row r="118">
          <cell r="A118" t="str">
            <v>WRJA-D3</v>
          </cell>
          <cell r="B118">
            <v>28.3</v>
          </cell>
          <cell r="C118" t="str">
            <v>E-M</v>
          </cell>
          <cell r="D118" t="str">
            <v>Sumter, SC</v>
          </cell>
          <cell r="E118">
            <v>0.25</v>
          </cell>
        </row>
        <row r="119">
          <cell r="A119" t="str">
            <v>WRLK</v>
          </cell>
          <cell r="B119">
            <v>32</v>
          </cell>
          <cell r="C119" t="str">
            <v>E</v>
          </cell>
          <cell r="D119" t="str">
            <v>Columbia, SC</v>
          </cell>
          <cell r="E119">
            <v>0.25</v>
          </cell>
        </row>
        <row r="120">
          <cell r="A120" t="str">
            <v>WRLK-D2</v>
          </cell>
          <cell r="B120">
            <v>32.200000000000003</v>
          </cell>
          <cell r="C120" t="str">
            <v>E-M</v>
          </cell>
          <cell r="D120" t="str">
            <v>Columbia, SC</v>
          </cell>
          <cell r="E120">
            <v>0.25</v>
          </cell>
        </row>
        <row r="121">
          <cell r="A121" t="str">
            <v>WRLK-D3</v>
          </cell>
          <cell r="B121">
            <v>32.299999999999997</v>
          </cell>
          <cell r="C121" t="str">
            <v>E-M</v>
          </cell>
          <cell r="D121" t="str">
            <v>Columbia, SC</v>
          </cell>
          <cell r="E121">
            <v>0.25</v>
          </cell>
        </row>
        <row r="122">
          <cell r="A122" t="str">
            <v>WRPX</v>
          </cell>
          <cell r="B122">
            <v>15</v>
          </cell>
          <cell r="C122" t="str">
            <v>I</v>
          </cell>
          <cell r="D122" t="str">
            <v>Rocky Mount, NC</v>
          </cell>
          <cell r="E122">
            <v>1</v>
          </cell>
        </row>
        <row r="123">
          <cell r="A123" t="str">
            <v>WSAV</v>
          </cell>
          <cell r="B123">
            <v>39</v>
          </cell>
          <cell r="C123" t="str">
            <v>N</v>
          </cell>
          <cell r="D123" t="str">
            <v>Savannah, GA</v>
          </cell>
          <cell r="E123">
            <v>0.25</v>
          </cell>
        </row>
        <row r="124">
          <cell r="A124" t="str">
            <v>WSAV-D2</v>
          </cell>
          <cell r="B124">
            <v>39.200000000000003</v>
          </cell>
          <cell r="C124" t="str">
            <v>I-M</v>
          </cell>
          <cell r="D124" t="str">
            <v>Savannah, GA</v>
          </cell>
          <cell r="E124">
            <v>1</v>
          </cell>
        </row>
        <row r="125">
          <cell r="A125" t="str">
            <v>WSBN</v>
          </cell>
          <cell r="B125">
            <v>32</v>
          </cell>
          <cell r="C125" t="str">
            <v>E</v>
          </cell>
          <cell r="D125" t="str">
            <v>Norton, VA</v>
          </cell>
          <cell r="E125">
            <v>0.25</v>
          </cell>
        </row>
        <row r="126">
          <cell r="A126" t="str">
            <v>WSFA</v>
          </cell>
          <cell r="B126">
            <v>12</v>
          </cell>
          <cell r="C126" t="str">
            <v>N</v>
          </cell>
          <cell r="D126" t="str">
            <v>Montgomery, AL</v>
          </cell>
          <cell r="E126">
            <v>0.25</v>
          </cell>
        </row>
        <row r="127">
          <cell r="A127" t="str">
            <v>WSFX</v>
          </cell>
          <cell r="B127">
            <v>30</v>
          </cell>
          <cell r="C127" t="str">
            <v>I</v>
          </cell>
          <cell r="D127" t="str">
            <v>Wilmington, NC</v>
          </cell>
          <cell r="E127">
            <v>1</v>
          </cell>
        </row>
        <row r="128">
          <cell r="A128" t="str">
            <v>WSFX-2</v>
          </cell>
          <cell r="B128">
            <v>30.2</v>
          </cell>
          <cell r="C128" t="str">
            <v>I-M</v>
          </cell>
          <cell r="D128" t="str">
            <v>Wilmington, NC</v>
          </cell>
          <cell r="E128">
            <v>1</v>
          </cell>
        </row>
        <row r="129">
          <cell r="A129" t="str">
            <v>WSKY</v>
          </cell>
          <cell r="B129">
            <v>9</v>
          </cell>
          <cell r="C129" t="str">
            <v>I</v>
          </cell>
          <cell r="D129" t="str">
            <v>Montoe, NC</v>
          </cell>
          <cell r="E129">
            <v>1</v>
          </cell>
        </row>
        <row r="130">
          <cell r="A130" t="str">
            <v>WSOC</v>
          </cell>
          <cell r="B130">
            <v>34</v>
          </cell>
          <cell r="C130" t="str">
            <v>N</v>
          </cell>
          <cell r="D130" t="str">
            <v>Charlotte, NC</v>
          </cell>
          <cell r="E130">
            <v>0.25</v>
          </cell>
        </row>
        <row r="131">
          <cell r="A131" t="str">
            <v>WSOC-2</v>
          </cell>
          <cell r="B131">
            <v>34.200000000000003</v>
          </cell>
          <cell r="C131" t="str">
            <v>N-M</v>
          </cell>
          <cell r="D131" t="str">
            <v>Charlotte, NC</v>
          </cell>
          <cell r="E131">
            <v>0.25</v>
          </cell>
        </row>
        <row r="132">
          <cell r="A132" t="str">
            <v>WSPA</v>
          </cell>
          <cell r="B132">
            <v>7</v>
          </cell>
          <cell r="C132" t="str">
            <v>N</v>
          </cell>
          <cell r="D132" t="str">
            <v>Charlotte, NC</v>
          </cell>
          <cell r="E132">
            <v>0.25</v>
          </cell>
        </row>
        <row r="133">
          <cell r="A133" t="str">
            <v>WTAT</v>
          </cell>
          <cell r="B133">
            <v>24</v>
          </cell>
          <cell r="C133" t="str">
            <v>I</v>
          </cell>
          <cell r="D133" t="str">
            <v>Charleston, SC</v>
          </cell>
          <cell r="E133">
            <v>1</v>
          </cell>
        </row>
        <row r="134">
          <cell r="A134" t="str">
            <v>WTGS</v>
          </cell>
          <cell r="B134">
            <v>28</v>
          </cell>
          <cell r="C134" t="str">
            <v>I</v>
          </cell>
          <cell r="D134" t="str">
            <v>Hardeeville, SC</v>
          </cell>
          <cell r="E134">
            <v>1</v>
          </cell>
        </row>
        <row r="135">
          <cell r="A135" t="str">
            <v>WTKR</v>
          </cell>
          <cell r="B135">
            <v>40</v>
          </cell>
          <cell r="C135" t="str">
            <v>N</v>
          </cell>
          <cell r="D135" t="str">
            <v>Norfolk, VA</v>
          </cell>
          <cell r="E135">
            <v>0.25</v>
          </cell>
        </row>
        <row r="136">
          <cell r="A136" t="str">
            <v>WTOC</v>
          </cell>
          <cell r="B136">
            <v>11</v>
          </cell>
          <cell r="C136" t="str">
            <v>N</v>
          </cell>
          <cell r="D136" t="str">
            <v>Savannah, GA</v>
          </cell>
          <cell r="E136">
            <v>0.25</v>
          </cell>
        </row>
        <row r="137">
          <cell r="A137" t="str">
            <v>WTOC-D2</v>
          </cell>
          <cell r="B137">
            <v>11.2</v>
          </cell>
          <cell r="C137" t="str">
            <v>N-M</v>
          </cell>
          <cell r="D137" t="str">
            <v>Savannah, GA</v>
          </cell>
          <cell r="E137">
            <v>0.25</v>
          </cell>
        </row>
        <row r="138">
          <cell r="A138" t="str">
            <v>WTVD</v>
          </cell>
          <cell r="B138">
            <v>52</v>
          </cell>
          <cell r="C138" t="str">
            <v>N</v>
          </cell>
          <cell r="D138" t="str">
            <v>Durham, NC</v>
          </cell>
          <cell r="E138">
            <v>0.25</v>
          </cell>
        </row>
        <row r="139">
          <cell r="A139" t="str">
            <v>WTVD-2</v>
          </cell>
          <cell r="B139">
            <v>11.2</v>
          </cell>
          <cell r="C139" t="str">
            <v>I-M</v>
          </cell>
          <cell r="D139" t="str">
            <v>Durham, NC</v>
          </cell>
          <cell r="E139">
            <v>1</v>
          </cell>
        </row>
        <row r="140">
          <cell r="A140" t="str">
            <v>WTVD-3</v>
          </cell>
          <cell r="B140">
            <v>11.3</v>
          </cell>
          <cell r="C140" t="str">
            <v>I-M</v>
          </cell>
          <cell r="D140" t="str">
            <v>Durham, NC</v>
          </cell>
          <cell r="E140">
            <v>1</v>
          </cell>
        </row>
        <row r="141">
          <cell r="A141" t="str">
            <v>WTVI</v>
          </cell>
          <cell r="B141">
            <v>11</v>
          </cell>
          <cell r="C141" t="str">
            <v>E</v>
          </cell>
          <cell r="D141" t="str">
            <v>Kannapolis, NC</v>
          </cell>
          <cell r="E141">
            <v>0.25</v>
          </cell>
        </row>
        <row r="142">
          <cell r="A142" t="str">
            <v>WTVI-2</v>
          </cell>
          <cell r="B142">
            <v>11.2</v>
          </cell>
          <cell r="C142" t="str">
            <v>E-M</v>
          </cell>
          <cell r="D142" t="str">
            <v>Kannapolis, NC</v>
          </cell>
          <cell r="E142">
            <v>0.25</v>
          </cell>
        </row>
        <row r="143">
          <cell r="A143" t="str">
            <v>WTVI-3</v>
          </cell>
          <cell r="B143">
            <v>11.3</v>
          </cell>
          <cell r="C143" t="str">
            <v>E-M</v>
          </cell>
          <cell r="D143" t="str">
            <v>Kannapolis, NC</v>
          </cell>
          <cell r="E143">
            <v>0.25</v>
          </cell>
        </row>
        <row r="144">
          <cell r="A144" t="str">
            <v>WTVY</v>
          </cell>
          <cell r="B144">
            <v>36</v>
          </cell>
          <cell r="C144" t="str">
            <v>I</v>
          </cell>
          <cell r="D144" t="str">
            <v>Dothan, AL</v>
          </cell>
          <cell r="E144">
            <v>1</v>
          </cell>
        </row>
        <row r="145">
          <cell r="A145" t="str">
            <v>WTVY-D2</v>
          </cell>
          <cell r="B145">
            <v>36.200000000000003</v>
          </cell>
          <cell r="C145" t="str">
            <v>I-M</v>
          </cell>
          <cell r="D145" t="str">
            <v>Dothan, AL</v>
          </cell>
          <cell r="E145">
            <v>1</v>
          </cell>
        </row>
        <row r="146">
          <cell r="A146" t="str">
            <v>WTVY-D3</v>
          </cell>
          <cell r="B146">
            <v>36.299999999999997</v>
          </cell>
          <cell r="C146" t="str">
            <v>I-M</v>
          </cell>
          <cell r="D146" t="str">
            <v>Dothan, AL</v>
          </cell>
          <cell r="E146">
            <v>1</v>
          </cell>
        </row>
        <row r="147">
          <cell r="A147" t="str">
            <v>WTVZ</v>
          </cell>
          <cell r="B147">
            <v>33</v>
          </cell>
          <cell r="C147" t="str">
            <v>I</v>
          </cell>
          <cell r="D147" t="str">
            <v>Norfolk, VA</v>
          </cell>
          <cell r="E147">
            <v>1</v>
          </cell>
        </row>
        <row r="148">
          <cell r="A148" t="str">
            <v>WUNC</v>
          </cell>
          <cell r="B148" t="str">
            <v>varies</v>
          </cell>
          <cell r="C148" t="str">
            <v>E</v>
          </cell>
          <cell r="D148" t="str">
            <v>varies</v>
          </cell>
          <cell r="E148">
            <v>0.25</v>
          </cell>
        </row>
        <row r="149">
          <cell r="A149" t="str">
            <v>WUNC-2</v>
          </cell>
          <cell r="B149" t="str">
            <v>varies</v>
          </cell>
          <cell r="C149" t="str">
            <v>E-M</v>
          </cell>
          <cell r="D149" t="str">
            <v>varies</v>
          </cell>
          <cell r="E149">
            <v>0.25</v>
          </cell>
        </row>
        <row r="150">
          <cell r="A150" t="str">
            <v>WUNC-3</v>
          </cell>
          <cell r="B150" t="str">
            <v>varies</v>
          </cell>
          <cell r="C150" t="str">
            <v>E-M</v>
          </cell>
          <cell r="D150" t="str">
            <v>varies</v>
          </cell>
          <cell r="E150">
            <v>0.25</v>
          </cell>
        </row>
        <row r="151">
          <cell r="A151" t="str">
            <v>WUNC-4</v>
          </cell>
          <cell r="B151" t="str">
            <v>varies</v>
          </cell>
          <cell r="C151" t="str">
            <v>E-M</v>
          </cell>
          <cell r="D151" t="str">
            <v>varies</v>
          </cell>
          <cell r="E151">
            <v>0.25</v>
          </cell>
        </row>
        <row r="152">
          <cell r="A152" t="str">
            <v>WUND</v>
          </cell>
          <cell r="B152">
            <v>20</v>
          </cell>
          <cell r="C152" t="str">
            <v>E</v>
          </cell>
          <cell r="D152" t="str">
            <v>Edenton, NC</v>
          </cell>
          <cell r="E152">
            <v>0.25</v>
          </cell>
        </row>
        <row r="153">
          <cell r="A153" t="str">
            <v>WUNG</v>
          </cell>
          <cell r="B153">
            <v>44</v>
          </cell>
          <cell r="C153" t="str">
            <v>E</v>
          </cell>
          <cell r="D153" t="str">
            <v>Concord, NC</v>
          </cell>
          <cell r="E153">
            <v>0.25</v>
          </cell>
        </row>
        <row r="154">
          <cell r="A154" t="str">
            <v>WUNJ</v>
          </cell>
          <cell r="B154">
            <v>29</v>
          </cell>
          <cell r="C154" t="str">
            <v>E</v>
          </cell>
          <cell r="D154" t="str">
            <v>Wilmington, NC</v>
          </cell>
          <cell r="E154">
            <v>0.25</v>
          </cell>
        </row>
        <row r="155">
          <cell r="A155" t="str">
            <v>WUNK</v>
          </cell>
          <cell r="B155">
            <v>23</v>
          </cell>
          <cell r="C155" t="str">
            <v>E</v>
          </cell>
          <cell r="D155" t="str">
            <v>Greenville, NC</v>
          </cell>
          <cell r="E155">
            <v>0.25</v>
          </cell>
        </row>
        <row r="156">
          <cell r="A156" t="str">
            <v>WUNL</v>
          </cell>
          <cell r="B156">
            <v>32</v>
          </cell>
          <cell r="C156" t="str">
            <v>E</v>
          </cell>
          <cell r="D156" t="str">
            <v>Winston-Salem, NC</v>
          </cell>
          <cell r="E156">
            <v>0.25</v>
          </cell>
        </row>
        <row r="157">
          <cell r="A157" t="str">
            <v>WUNM</v>
          </cell>
          <cell r="B157">
            <v>19</v>
          </cell>
          <cell r="C157" t="str">
            <v>E</v>
          </cell>
          <cell r="D157" t="str">
            <v>Jacksonville, NC</v>
          </cell>
          <cell r="E157">
            <v>0.25</v>
          </cell>
        </row>
        <row r="158">
          <cell r="A158" t="str">
            <v>WUNP</v>
          </cell>
          <cell r="B158">
            <v>36</v>
          </cell>
          <cell r="C158" t="str">
            <v>E</v>
          </cell>
          <cell r="D158" t="str">
            <v>Roanoke Rapids, NC</v>
          </cell>
          <cell r="E158">
            <v>0.25</v>
          </cell>
        </row>
        <row r="159">
          <cell r="A159" t="str">
            <v>WUNU</v>
          </cell>
          <cell r="B159">
            <v>38</v>
          </cell>
          <cell r="C159" t="str">
            <v>I</v>
          </cell>
          <cell r="D159" t="str">
            <v>Fayetteville, NC</v>
          </cell>
          <cell r="E159">
            <v>1</v>
          </cell>
        </row>
        <row r="160">
          <cell r="A160" t="str">
            <v>WUPX</v>
          </cell>
          <cell r="B160">
            <v>34</v>
          </cell>
          <cell r="C160" t="str">
            <v>I</v>
          </cell>
          <cell r="D160" t="str">
            <v>Jacksonville, NC</v>
          </cell>
          <cell r="E160">
            <v>1</v>
          </cell>
        </row>
        <row r="161">
          <cell r="A161" t="str">
            <v>WUVC</v>
          </cell>
          <cell r="B161">
            <v>38</v>
          </cell>
          <cell r="C161" t="str">
            <v>I</v>
          </cell>
          <cell r="D161" t="str">
            <v>Fayetteville, NC</v>
          </cell>
          <cell r="E161">
            <v>1</v>
          </cell>
        </row>
        <row r="162">
          <cell r="A162" t="str">
            <v>WVAN</v>
          </cell>
          <cell r="B162">
            <v>9</v>
          </cell>
          <cell r="C162" t="str">
            <v>E</v>
          </cell>
          <cell r="D162" t="str">
            <v>Savannah, GA</v>
          </cell>
          <cell r="E162">
            <v>0.25</v>
          </cell>
        </row>
        <row r="163">
          <cell r="A163" t="str">
            <v>WVBT</v>
          </cell>
          <cell r="B163">
            <v>29</v>
          </cell>
          <cell r="C163" t="str">
            <v>I</v>
          </cell>
          <cell r="D163" t="str">
            <v>Virginia Beach, VA</v>
          </cell>
          <cell r="E163">
            <v>1</v>
          </cell>
        </row>
        <row r="164">
          <cell r="A164" t="str">
            <v>WVEC</v>
          </cell>
          <cell r="B164">
            <v>13</v>
          </cell>
          <cell r="C164" t="str">
            <v>N</v>
          </cell>
          <cell r="D164" t="str">
            <v>Hampton, VA</v>
          </cell>
          <cell r="E164">
            <v>0.25</v>
          </cell>
        </row>
        <row r="165">
          <cell r="A165" t="str">
            <v>WVVA</v>
          </cell>
          <cell r="B165">
            <v>46</v>
          </cell>
          <cell r="C165" t="str">
            <v>N</v>
          </cell>
          <cell r="D165" t="str">
            <v>Bluefield, VA</v>
          </cell>
          <cell r="E165">
            <v>0.25</v>
          </cell>
        </row>
        <row r="166">
          <cell r="A166" t="str">
            <v>WWAY</v>
          </cell>
          <cell r="B166">
            <v>46</v>
          </cell>
          <cell r="C166" t="str">
            <v>N</v>
          </cell>
          <cell r="D166" t="str">
            <v>Wilmington, NC</v>
          </cell>
          <cell r="E166">
            <v>0.25</v>
          </cell>
        </row>
        <row r="167">
          <cell r="A167" t="str">
            <v>WWAY-2</v>
          </cell>
          <cell r="B167">
            <v>46.2</v>
          </cell>
          <cell r="C167" t="str">
            <v>I-M</v>
          </cell>
          <cell r="D167" t="str">
            <v>Wilmington, NC</v>
          </cell>
          <cell r="E167">
            <v>1</v>
          </cell>
        </row>
        <row r="168">
          <cell r="A168" t="str">
            <v>WWMB</v>
          </cell>
          <cell r="B168">
            <v>21</v>
          </cell>
          <cell r="C168" t="str">
            <v>I</v>
          </cell>
          <cell r="D168" t="str">
            <v>Florence, SC</v>
          </cell>
          <cell r="E168">
            <v>1</v>
          </cell>
        </row>
        <row r="169">
          <cell r="A169" t="str">
            <v>WXFI</v>
          </cell>
          <cell r="B169">
            <v>8</v>
          </cell>
          <cell r="C169" t="str">
            <v>I</v>
          </cell>
          <cell r="D169" t="str">
            <v>Morehead City, NC</v>
          </cell>
          <cell r="E169">
            <v>1</v>
          </cell>
        </row>
        <row r="170">
          <cell r="A170" t="str">
            <v>WXII</v>
          </cell>
          <cell r="B170">
            <v>31</v>
          </cell>
          <cell r="C170" t="str">
            <v>N</v>
          </cell>
          <cell r="D170" t="str">
            <v>Winston-Salem, NC</v>
          </cell>
          <cell r="E170">
            <v>0.25</v>
          </cell>
        </row>
        <row r="171">
          <cell r="A171" t="str">
            <v>WXII-2</v>
          </cell>
          <cell r="B171">
            <v>31.2</v>
          </cell>
          <cell r="C171" t="str">
            <v>I-M</v>
          </cell>
          <cell r="D171" t="str">
            <v>Winston-Salem, NC</v>
          </cell>
          <cell r="E171">
            <v>1</v>
          </cell>
        </row>
        <row r="172">
          <cell r="A172" t="str">
            <v>WXLV</v>
          </cell>
          <cell r="B172">
            <v>45</v>
          </cell>
          <cell r="C172" t="str">
            <v>I</v>
          </cell>
          <cell r="D172" t="str">
            <v>Winston-Salem, NC</v>
          </cell>
          <cell r="E172">
            <v>1</v>
          </cell>
        </row>
        <row r="173">
          <cell r="A173" t="str">
            <v>WYBE-CA</v>
          </cell>
          <cell r="B173">
            <v>44</v>
          </cell>
          <cell r="C173" t="str">
            <v>I</v>
          </cell>
          <cell r="D173" t="str">
            <v>Pinehurst, NC</v>
          </cell>
          <cell r="E173">
            <v>1</v>
          </cell>
        </row>
        <row r="174">
          <cell r="A174" t="str">
            <v>WYDO</v>
          </cell>
          <cell r="B174">
            <v>14</v>
          </cell>
          <cell r="C174" t="str">
            <v>I</v>
          </cell>
          <cell r="D174" t="str">
            <v>Greenville, NC</v>
          </cell>
          <cell r="E174">
            <v>1</v>
          </cell>
        </row>
        <row r="175">
          <cell r="A175" t="str">
            <v>WYDO</v>
          </cell>
          <cell r="B175">
            <v>47</v>
          </cell>
          <cell r="C175" t="str">
            <v>I</v>
          </cell>
          <cell r="D175" t="str">
            <v>Greenville, NC</v>
          </cell>
          <cell r="E175">
            <v>1</v>
          </cell>
        </row>
        <row r="176">
          <cell r="A176" t="str">
            <v>WZRB</v>
          </cell>
          <cell r="B176">
            <v>47</v>
          </cell>
          <cell r="C176" t="str">
            <v>I</v>
          </cell>
          <cell r="D176" t="str">
            <v>Columbia, SC</v>
          </cell>
          <cell r="E176">
            <v>1</v>
          </cell>
        </row>
      </sheetData>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opyright.gov/forms/sa3.pdf" TargetMode="External"/><Relationship Id="rId2" Type="http://schemas.openxmlformats.org/officeDocument/2006/relationships/hyperlink" Target="mailto:coplicsoa@loc.gov?subject=SA3E%20Submission" TargetMode="External"/><Relationship Id="rId1" Type="http://schemas.openxmlformats.org/officeDocument/2006/relationships/hyperlink" Target="http://www.barcoderesource.com/freebarcodefont.shtml"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4.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170.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5.bin"/><Relationship Id="rId1" Type="http://schemas.openxmlformats.org/officeDocument/2006/relationships/hyperlink" Target="https://www.copyright.gov/circs/circ74.pdf"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coplicsoa@loc.gov?subject=SA3E%20Submission"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215"/>
  <sheetViews>
    <sheetView showGridLines="0" view="pageBreakPreview" topLeftCell="A41" zoomScaleSheetLayoutView="100" workbookViewId="0">
      <selection activeCell="A55" sqref="A55"/>
    </sheetView>
  </sheetViews>
  <sheetFormatPr defaultColWidth="9.140625" defaultRowHeight="15.75"/>
  <cols>
    <col min="1" max="1" width="140.42578125" style="1375" customWidth="1"/>
    <col min="2" max="16384" width="9.140625" style="1375"/>
  </cols>
  <sheetData>
    <row r="1" spans="1:1">
      <c r="A1" s="1374" t="s">
        <v>1450</v>
      </c>
    </row>
    <row r="2" spans="1:1">
      <c r="A2" s="1374" t="s">
        <v>1472</v>
      </c>
    </row>
    <row r="3" spans="1:1">
      <c r="A3" s="1376" t="s">
        <v>1590</v>
      </c>
    </row>
    <row r="4" spans="1:1" ht="15" customHeight="1">
      <c r="A4" s="1376" t="s">
        <v>1591</v>
      </c>
    </row>
    <row r="5" spans="1:1" ht="15" customHeight="1">
      <c r="A5" s="1377" t="s">
        <v>1569</v>
      </c>
    </row>
    <row r="6" spans="1:1" ht="15" customHeight="1">
      <c r="A6" s="1378"/>
    </row>
    <row r="7" spans="1:1">
      <c r="A7" s="1439" t="s">
        <v>1592</v>
      </c>
    </row>
    <row r="8" spans="1:1" ht="5.0999999999999996" customHeight="1">
      <c r="A8" s="1379"/>
    </row>
    <row r="9" spans="1:1" ht="14.25" customHeight="1">
      <c r="A9" s="1380" t="s">
        <v>1593</v>
      </c>
    </row>
    <row r="10" spans="1:1" ht="7.5" hidden="1" customHeight="1">
      <c r="A10" s="1379"/>
    </row>
    <row r="11" spans="1:1" ht="7.5" customHeight="1">
      <c r="A11" s="1379"/>
    </row>
    <row r="12" spans="1:1" ht="80.25" customHeight="1">
      <c r="A12" s="1380" t="s">
        <v>1594</v>
      </c>
    </row>
    <row r="13" spans="1:1">
      <c r="A13" s="1380"/>
    </row>
    <row r="14" spans="1:1">
      <c r="A14" s="1381" t="s">
        <v>1335</v>
      </c>
    </row>
    <row r="15" spans="1:1" ht="8.1" customHeight="1">
      <c r="A15" s="1381"/>
    </row>
    <row r="16" spans="1:1">
      <c r="A16" s="1380" t="s">
        <v>1595</v>
      </c>
    </row>
    <row r="17" spans="1:1" ht="8.1" customHeight="1">
      <c r="A17" s="1380"/>
    </row>
    <row r="18" spans="1:1" ht="31.5">
      <c r="A18" s="1380" t="s">
        <v>1596</v>
      </c>
    </row>
    <row r="19" spans="1:1" ht="8.1" customHeight="1">
      <c r="A19" s="1380"/>
    </row>
    <row r="20" spans="1:1" ht="47.25">
      <c r="A20" s="1380" t="s">
        <v>1597</v>
      </c>
    </row>
    <row r="21" spans="1:1" ht="8.1" customHeight="1">
      <c r="A21" s="1380"/>
    </row>
    <row r="22" spans="1:1" ht="60.75" customHeight="1">
      <c r="A22" s="1380" t="s">
        <v>1598</v>
      </c>
    </row>
    <row r="23" spans="1:1">
      <c r="A23" s="1380"/>
    </row>
    <row r="24" spans="1:1">
      <c r="A24" s="1381" t="s">
        <v>1599</v>
      </c>
    </row>
    <row r="25" spans="1:1">
      <c r="A25" s="1381"/>
    </row>
    <row r="26" spans="1:1" ht="47.25">
      <c r="A26" s="1380" t="s">
        <v>1600</v>
      </c>
    </row>
    <row r="27" spans="1:1" ht="8.1" customHeight="1">
      <c r="A27" s="1380"/>
    </row>
    <row r="28" spans="1:1">
      <c r="A28" s="1380" t="s">
        <v>1601</v>
      </c>
    </row>
    <row r="29" spans="1:1" ht="8.1" customHeight="1">
      <c r="A29" s="1380"/>
    </row>
    <row r="30" spans="1:1" ht="31.5">
      <c r="A30" s="1380" t="s">
        <v>1602</v>
      </c>
    </row>
    <row r="31" spans="1:1" ht="8.1" customHeight="1">
      <c r="A31" s="1380"/>
    </row>
    <row r="32" spans="1:1" ht="47.25">
      <c r="A32" s="1380" t="s">
        <v>1604</v>
      </c>
    </row>
    <row r="33" spans="1:1" ht="38.25" customHeight="1">
      <c r="A33" s="1380" t="s">
        <v>1603</v>
      </c>
    </row>
    <row r="34" spans="1:1" ht="8.1" customHeight="1">
      <c r="A34" s="1380"/>
    </row>
    <row r="35" spans="1:1" ht="15.75" customHeight="1">
      <c r="A35" s="1348" t="s">
        <v>554</v>
      </c>
    </row>
    <row r="36" spans="1:1" ht="8.1" customHeight="1">
      <c r="A36" s="1348"/>
    </row>
    <row r="37" spans="1:1">
      <c r="A37" s="1380" t="s">
        <v>1473</v>
      </c>
    </row>
    <row r="38" spans="1:1">
      <c r="A38" s="1380"/>
    </row>
    <row r="39" spans="1:1">
      <c r="A39" s="1381" t="s">
        <v>1605</v>
      </c>
    </row>
    <row r="40" spans="1:1" ht="18" customHeight="1">
      <c r="A40" s="1380" t="s">
        <v>1606</v>
      </c>
    </row>
    <row r="41" spans="1:1" ht="8.1" customHeight="1">
      <c r="A41" s="1380"/>
    </row>
    <row r="42" spans="1:1" ht="30.75" customHeight="1">
      <c r="A42" s="1380" t="s">
        <v>1474</v>
      </c>
    </row>
    <row r="43" spans="1:1" ht="8.1" customHeight="1">
      <c r="A43" s="1380"/>
    </row>
    <row r="44" spans="1:1" ht="63">
      <c r="A44" s="1380" t="s">
        <v>1607</v>
      </c>
    </row>
    <row r="45" spans="1:1">
      <c r="A45" s="1380"/>
    </row>
    <row r="46" spans="1:1">
      <c r="A46" s="1381" t="s">
        <v>1608</v>
      </c>
    </row>
    <row r="47" spans="1:1">
      <c r="A47" s="1380" t="s">
        <v>1610</v>
      </c>
    </row>
    <row r="48" spans="1:1">
      <c r="A48" s="1380"/>
    </row>
    <row r="49" spans="1:1">
      <c r="A49" s="1381" t="s">
        <v>1609</v>
      </c>
    </row>
    <row r="50" spans="1:1">
      <c r="A50" s="1381"/>
    </row>
    <row r="51" spans="1:1" ht="63">
      <c r="A51" s="1380" t="s">
        <v>1611</v>
      </c>
    </row>
    <row r="52" spans="1:1" ht="8.1" customHeight="1">
      <c r="A52" s="1380"/>
    </row>
    <row r="53" spans="1:1" ht="47.25">
      <c r="A53" s="1380" t="s">
        <v>1612</v>
      </c>
    </row>
    <row r="54" spans="1:1" ht="8.1" customHeight="1">
      <c r="A54" s="1380"/>
    </row>
    <row r="55" spans="1:1" ht="63">
      <c r="A55" s="1380" t="s">
        <v>1613</v>
      </c>
    </row>
    <row r="56" spans="1:1" ht="8.1" customHeight="1">
      <c r="A56" s="1380"/>
    </row>
    <row r="57" spans="1:1">
      <c r="A57" s="1388" t="s">
        <v>1614</v>
      </c>
    </row>
    <row r="58" spans="1:1">
      <c r="A58" s="1377" t="s">
        <v>1493</v>
      </c>
    </row>
    <row r="59" spans="1:1">
      <c r="A59" s="1380"/>
    </row>
    <row r="60" spans="1:1">
      <c r="A60" s="1381" t="s">
        <v>1494</v>
      </c>
    </row>
    <row r="61" spans="1:1" ht="8.1" customHeight="1">
      <c r="A61" s="1381"/>
    </row>
    <row r="62" spans="1:1" ht="31.5">
      <c r="A62" s="1380" t="s">
        <v>1615</v>
      </c>
    </row>
    <row r="63" spans="1:1" ht="8.1" customHeight="1">
      <c r="A63" s="1382"/>
    </row>
    <row r="64" spans="1:1">
      <c r="A64" s="1382" t="s">
        <v>1475</v>
      </c>
    </row>
    <row r="65" spans="1:1" ht="8.1" customHeight="1">
      <c r="A65" s="1382"/>
    </row>
    <row r="66" spans="1:1">
      <c r="A66" s="1381" t="s">
        <v>1496</v>
      </c>
    </row>
    <row r="67" spans="1:1" ht="8.1" customHeight="1">
      <c r="A67" s="1381"/>
    </row>
    <row r="68" spans="1:1">
      <c r="A68" s="1380" t="s">
        <v>1616</v>
      </c>
    </row>
    <row r="69" spans="1:1" ht="8.1" customHeight="1">
      <c r="A69" s="1380"/>
    </row>
    <row r="70" spans="1:1" ht="15" customHeight="1">
      <c r="A70" s="1382" t="s">
        <v>1495</v>
      </c>
    </row>
    <row r="71" spans="1:1" ht="8.1" customHeight="1">
      <c r="A71" s="1380"/>
    </row>
    <row r="72" spans="1:1">
      <c r="A72" s="1381" t="s">
        <v>1497</v>
      </c>
    </row>
    <row r="73" spans="1:1">
      <c r="A73" s="1381"/>
    </row>
    <row r="74" spans="1:1">
      <c r="A74" s="1382" t="s">
        <v>1617</v>
      </c>
    </row>
    <row r="75" spans="1:1" ht="8.1" customHeight="1">
      <c r="A75" s="1382"/>
    </row>
    <row r="76" spans="1:1">
      <c r="A76" s="1382" t="s">
        <v>1618</v>
      </c>
    </row>
    <row r="77" spans="1:1">
      <c r="A77" s="1382"/>
    </row>
    <row r="78" spans="1:1">
      <c r="A78" s="1381" t="s">
        <v>0</v>
      </c>
    </row>
    <row r="79" spans="1:1" ht="8.1" customHeight="1">
      <c r="A79" s="1381"/>
    </row>
    <row r="80" spans="1:1" ht="15" customHeight="1">
      <c r="A80" s="1380" t="s">
        <v>1619</v>
      </c>
    </row>
    <row r="81" spans="1:1" ht="8.1" customHeight="1">
      <c r="A81" s="1380"/>
    </row>
    <row r="82" spans="1:1" ht="31.5">
      <c r="A82" s="1380" t="s">
        <v>1620</v>
      </c>
    </row>
    <row r="83" spans="1:1">
      <c r="A83" s="1380"/>
    </row>
    <row r="84" spans="1:1" ht="31.5">
      <c r="A84" s="1380" t="s">
        <v>1621</v>
      </c>
    </row>
    <row r="85" spans="1:1">
      <c r="A85" s="1380"/>
    </row>
    <row r="86" spans="1:1" ht="95.25" customHeight="1">
      <c r="A86" s="1380" t="s">
        <v>1622</v>
      </c>
    </row>
    <row r="87" spans="1:1" ht="15.75" customHeight="1">
      <c r="A87" s="1380"/>
    </row>
    <row r="88" spans="1:1">
      <c r="A88" s="1381" t="s">
        <v>1110</v>
      </c>
    </row>
    <row r="89" spans="1:1" ht="8.1" customHeight="1">
      <c r="A89" s="1381"/>
    </row>
    <row r="90" spans="1:1">
      <c r="A90" s="1382" t="s">
        <v>1476</v>
      </c>
    </row>
    <row r="91" spans="1:1" ht="8.1" customHeight="1">
      <c r="A91" s="1382"/>
    </row>
    <row r="92" spans="1:1">
      <c r="A92" s="1381" t="s">
        <v>1111</v>
      </c>
    </row>
    <row r="93" spans="1:1" ht="8.1" customHeight="1">
      <c r="A93" s="1381"/>
    </row>
    <row r="94" spans="1:1" ht="31.5">
      <c r="A94" s="1380" t="s">
        <v>1623</v>
      </c>
    </row>
    <row r="95" spans="1:1" ht="8.1" customHeight="1">
      <c r="A95" s="1380"/>
    </row>
    <row r="96" spans="1:1">
      <c r="A96" s="1380" t="s">
        <v>1477</v>
      </c>
    </row>
    <row r="97" spans="1:1" ht="8.1" customHeight="1">
      <c r="A97" s="1380"/>
    </row>
    <row r="98" spans="1:1">
      <c r="A98" s="1381" t="s">
        <v>1112</v>
      </c>
    </row>
    <row r="99" spans="1:1" ht="8.1" customHeight="1">
      <c r="A99" s="1381"/>
    </row>
    <row r="100" spans="1:1">
      <c r="A100" s="1382" t="s">
        <v>1476</v>
      </c>
    </row>
    <row r="101" spans="1:1" ht="8.1" customHeight="1">
      <c r="A101" s="1382"/>
    </row>
    <row r="102" spans="1:1">
      <c r="A102" s="1381" t="s">
        <v>1498</v>
      </c>
    </row>
    <row r="103" spans="1:1" ht="8.1" customHeight="1">
      <c r="A103" s="1381"/>
    </row>
    <row r="104" spans="1:1">
      <c r="A104" s="1380" t="s">
        <v>1624</v>
      </c>
    </row>
    <row r="105" spans="1:1" ht="8.1" customHeight="1">
      <c r="A105" s="1380"/>
    </row>
    <row r="106" spans="1:1" ht="31.5">
      <c r="A106" s="1380" t="s">
        <v>1625</v>
      </c>
    </row>
    <row r="107" spans="1:1" ht="8.1" customHeight="1">
      <c r="A107" s="1380"/>
    </row>
    <row r="108" spans="1:1">
      <c r="A108" s="1380" t="s">
        <v>1626</v>
      </c>
    </row>
    <row r="109" spans="1:1" ht="8.1" customHeight="1">
      <c r="A109" s="1380"/>
    </row>
    <row r="110" spans="1:1" ht="31.5">
      <c r="A110" s="1380" t="s">
        <v>1627</v>
      </c>
    </row>
    <row r="111" spans="1:1" ht="8.1" customHeight="1">
      <c r="A111" s="1380"/>
    </row>
    <row r="112" spans="1:1" ht="47.25">
      <c r="A112" s="1380" t="s">
        <v>1628</v>
      </c>
    </row>
    <row r="113" spans="1:1">
      <c r="A113" s="1380"/>
    </row>
    <row r="114" spans="1:1" ht="31.5">
      <c r="A114" s="1380" t="s">
        <v>1629</v>
      </c>
    </row>
    <row r="115" spans="1:1">
      <c r="A115" s="1380"/>
    </row>
    <row r="116" spans="1:1">
      <c r="A116" s="1381" t="s">
        <v>1499</v>
      </c>
    </row>
    <row r="117" spans="1:1" ht="8.1" customHeight="1">
      <c r="A117" s="1381"/>
    </row>
    <row r="118" spans="1:1">
      <c r="A118" s="1380" t="s">
        <v>1478</v>
      </c>
    </row>
    <row r="119" spans="1:1" ht="8.1" customHeight="1">
      <c r="A119" s="1380"/>
    </row>
    <row r="120" spans="1:1" ht="31.5">
      <c r="A120" s="1380" t="s">
        <v>1630</v>
      </c>
    </row>
    <row r="121" spans="1:1" ht="8.1" customHeight="1">
      <c r="A121" s="1380"/>
    </row>
    <row r="122" spans="1:1" ht="31.5">
      <c r="A122" s="1380" t="s">
        <v>1631</v>
      </c>
    </row>
    <row r="123" spans="1:1">
      <c r="A123" s="1380"/>
    </row>
    <row r="124" spans="1:1">
      <c r="A124" s="1381" t="s">
        <v>1500</v>
      </c>
    </row>
    <row r="125" spans="1:1">
      <c r="A125" s="1381"/>
    </row>
    <row r="126" spans="1:1" ht="31.5">
      <c r="A126" s="1380" t="s">
        <v>1632</v>
      </c>
    </row>
    <row r="127" spans="1:1">
      <c r="A127" s="1380"/>
    </row>
    <row r="128" spans="1:1" ht="31.5">
      <c r="A128" s="1380" t="s">
        <v>1633</v>
      </c>
    </row>
    <row r="129" spans="1:1">
      <c r="A129" s="1380"/>
    </row>
    <row r="130" spans="1:1">
      <c r="A130" s="1381" t="s">
        <v>1502</v>
      </c>
    </row>
    <row r="131" spans="1:1" ht="8.1" customHeight="1">
      <c r="A131" s="1381"/>
    </row>
    <row r="132" spans="1:1">
      <c r="A132" s="1380" t="s">
        <v>1479</v>
      </c>
    </row>
    <row r="133" spans="1:1" ht="8.1" customHeight="1">
      <c r="A133" s="1380"/>
    </row>
    <row r="134" spans="1:1" ht="46.5" customHeight="1">
      <c r="A134" s="1380" t="s">
        <v>1634</v>
      </c>
    </row>
    <row r="135" spans="1:1" ht="8.1" customHeight="1">
      <c r="A135" s="1380"/>
    </row>
    <row r="136" spans="1:1" ht="30" customHeight="1">
      <c r="A136" s="1380" t="s">
        <v>1635</v>
      </c>
    </row>
    <row r="137" spans="1:1" ht="15.75" customHeight="1">
      <c r="A137" s="1380"/>
    </row>
    <row r="138" spans="1:1">
      <c r="A138" s="1381" t="s">
        <v>1503</v>
      </c>
    </row>
    <row r="139" spans="1:1" ht="8.1" customHeight="1">
      <c r="A139" s="1381"/>
    </row>
    <row r="140" spans="1:1" ht="31.5">
      <c r="A140" s="1380" t="s">
        <v>1636</v>
      </c>
    </row>
    <row r="141" spans="1:1" ht="8.1" customHeight="1">
      <c r="A141" s="1380"/>
    </row>
    <row r="142" spans="1:1" ht="31.5">
      <c r="A142" s="1380" t="s">
        <v>1637</v>
      </c>
    </row>
    <row r="143" spans="1:1" ht="8.1" customHeight="1">
      <c r="A143" s="1380"/>
    </row>
    <row r="144" spans="1:1">
      <c r="A144" s="1381" t="s">
        <v>920</v>
      </c>
    </row>
    <row r="145" spans="1:1" ht="33" customHeight="1">
      <c r="A145" s="1380" t="s">
        <v>1639</v>
      </c>
    </row>
    <row r="146" spans="1:1" ht="8.1" customHeight="1">
      <c r="A146" s="1380"/>
    </row>
    <row r="147" spans="1:1" ht="31.5">
      <c r="A147" s="1380" t="s">
        <v>1638</v>
      </c>
    </row>
    <row r="148" spans="1:1" ht="8.1" customHeight="1">
      <c r="A148" s="1380"/>
    </row>
    <row r="149" spans="1:1" ht="47.25">
      <c r="A149" s="1389" t="s">
        <v>1640</v>
      </c>
    </row>
    <row r="150" spans="1:1" ht="8.1" customHeight="1">
      <c r="A150" s="1380"/>
    </row>
    <row r="151" spans="1:1" ht="63">
      <c r="A151" s="1380" t="s">
        <v>1641</v>
      </c>
    </row>
    <row r="152" spans="1:1">
      <c r="A152" s="1380"/>
    </row>
    <row r="153" spans="1:1">
      <c r="A153" s="1381" t="s">
        <v>921</v>
      </c>
    </row>
    <row r="154" spans="1:1" ht="8.1" customHeight="1">
      <c r="A154" s="1381"/>
    </row>
    <row r="155" spans="1:1">
      <c r="A155" s="1380" t="s">
        <v>1480</v>
      </c>
    </row>
    <row r="156" spans="1:1" ht="8.1" customHeight="1">
      <c r="A156" s="1380"/>
    </row>
    <row r="157" spans="1:1">
      <c r="A157" s="1380" t="s">
        <v>1481</v>
      </c>
    </row>
    <row r="158" spans="1:1" ht="8.1" customHeight="1">
      <c r="A158" s="1380"/>
    </row>
    <row r="159" spans="1:1" ht="47.25">
      <c r="A159" s="1380" t="s">
        <v>1642</v>
      </c>
    </row>
    <row r="160" spans="1:1">
      <c r="A160" s="1381"/>
    </row>
    <row r="161" spans="1:1">
      <c r="A161" s="1381" t="s">
        <v>922</v>
      </c>
    </row>
    <row r="162" spans="1:1" ht="8.1" customHeight="1">
      <c r="A162" s="1381"/>
    </row>
    <row r="163" spans="1:1">
      <c r="A163" s="1380" t="s">
        <v>1643</v>
      </c>
    </row>
    <row r="164" spans="1:1" ht="8.1" customHeight="1">
      <c r="A164" s="1380"/>
    </row>
    <row r="165" spans="1:1" ht="30.75" customHeight="1">
      <c r="A165" s="1380" t="s">
        <v>1482</v>
      </c>
    </row>
    <row r="166" spans="1:1" ht="8.1" customHeight="1">
      <c r="A166" s="1380"/>
    </row>
    <row r="167" spans="1:1" ht="32.25" customHeight="1">
      <c r="A167" s="1380" t="s">
        <v>1644</v>
      </c>
    </row>
    <row r="168" spans="1:1" ht="8.1" customHeight="1">
      <c r="A168" s="1380"/>
    </row>
    <row r="169" spans="1:1">
      <c r="A169" s="1381" t="s">
        <v>1504</v>
      </c>
    </row>
    <row r="170" spans="1:1" ht="31.5">
      <c r="A170" s="1380" t="s">
        <v>1645</v>
      </c>
    </row>
    <row r="171" spans="1:1" ht="8.1" customHeight="1">
      <c r="A171" s="1380"/>
    </row>
    <row r="172" spans="1:1" ht="60" customHeight="1">
      <c r="A172" s="1380" t="s">
        <v>1646</v>
      </c>
    </row>
    <row r="173" spans="1:1" ht="8.1" customHeight="1">
      <c r="A173" s="1380"/>
    </row>
    <row r="174" spans="1:1">
      <c r="A174" s="1381" t="s">
        <v>923</v>
      </c>
    </row>
    <row r="175" spans="1:1" ht="8.1" customHeight="1">
      <c r="A175" s="1381"/>
    </row>
    <row r="176" spans="1:1">
      <c r="A176" s="1380" t="s">
        <v>1483</v>
      </c>
    </row>
    <row r="177" spans="1:1" ht="8.1" customHeight="1">
      <c r="A177" s="1380"/>
    </row>
    <row r="178" spans="1:1">
      <c r="A178" s="1380" t="s">
        <v>1647</v>
      </c>
    </row>
    <row r="179" spans="1:1" ht="8.1" customHeight="1">
      <c r="A179" s="1380"/>
    </row>
    <row r="180" spans="1:1">
      <c r="A180" s="1380" t="s">
        <v>1484</v>
      </c>
    </row>
    <row r="181" spans="1:1" ht="8.1" customHeight="1">
      <c r="A181" s="1380"/>
    </row>
    <row r="182" spans="1:1" ht="31.5">
      <c r="A182" s="1380" t="s">
        <v>1485</v>
      </c>
    </row>
    <row r="183" spans="1:1" ht="8.1" customHeight="1">
      <c r="A183" s="1380"/>
    </row>
    <row r="184" spans="1:1">
      <c r="A184" s="1380" t="s">
        <v>1486</v>
      </c>
    </row>
    <row r="185" spans="1:1" ht="8.1" customHeight="1">
      <c r="A185" s="1380"/>
    </row>
    <row r="186" spans="1:1">
      <c r="A186" s="1380" t="s">
        <v>1487</v>
      </c>
    </row>
    <row r="187" spans="1:1" ht="8.1" customHeight="1">
      <c r="A187" s="1380"/>
    </row>
    <row r="188" spans="1:1" ht="31.5">
      <c r="A188" s="1380" t="s">
        <v>1650</v>
      </c>
    </row>
    <row r="189" spans="1:1" ht="8.1" customHeight="1">
      <c r="A189" s="1380"/>
    </row>
    <row r="190" spans="1:1" ht="30" customHeight="1">
      <c r="A190" s="1380" t="s">
        <v>1648</v>
      </c>
    </row>
    <row r="191" spans="1:1" ht="8.1" customHeight="1">
      <c r="A191" s="1380"/>
    </row>
    <row r="192" spans="1:1">
      <c r="A192" s="1381" t="s">
        <v>1649</v>
      </c>
    </row>
    <row r="193" spans="1:1" ht="8.1" customHeight="1">
      <c r="A193" s="1381"/>
    </row>
    <row r="194" spans="1:1">
      <c r="A194" s="1380" t="s">
        <v>1488</v>
      </c>
    </row>
    <row r="195" spans="1:1" ht="8.1" customHeight="1">
      <c r="A195" s="1380"/>
    </row>
    <row r="196" spans="1:1">
      <c r="A196" s="1380" t="s">
        <v>1489</v>
      </c>
    </row>
    <row r="197" spans="1:1" ht="8.1" customHeight="1">
      <c r="A197" s="1380"/>
    </row>
    <row r="198" spans="1:1" ht="31.5">
      <c r="A198" s="1380" t="s">
        <v>1485</v>
      </c>
    </row>
    <row r="199" spans="1:1" ht="8.1" customHeight="1">
      <c r="A199" s="1380"/>
    </row>
    <row r="200" spans="1:1">
      <c r="A200" s="1380" t="s">
        <v>1486</v>
      </c>
    </row>
    <row r="201" spans="1:1" ht="8.1" customHeight="1">
      <c r="A201" s="1380"/>
    </row>
    <row r="202" spans="1:1" ht="15" customHeight="1">
      <c r="A202" s="1380" t="s">
        <v>1490</v>
      </c>
    </row>
    <row r="203" spans="1:1" ht="8.1" customHeight="1">
      <c r="A203" s="1380"/>
    </row>
    <row r="204" spans="1:1" ht="31.5">
      <c r="A204" s="1380" t="s">
        <v>1651</v>
      </c>
    </row>
    <row r="205" spans="1:1" ht="8.1" customHeight="1">
      <c r="A205" s="1380"/>
    </row>
    <row r="206" spans="1:1" ht="51" customHeight="1">
      <c r="A206" s="1380" t="s">
        <v>1652</v>
      </c>
    </row>
    <row r="207" spans="1:1" ht="8.1" customHeight="1">
      <c r="A207" s="1380"/>
    </row>
    <row r="208" spans="1:1">
      <c r="A208" s="1381" t="s">
        <v>158</v>
      </c>
    </row>
    <row r="209" spans="1:1" ht="8.1" customHeight="1">
      <c r="A209" s="1381"/>
    </row>
    <row r="210" spans="1:1" ht="33.75" customHeight="1">
      <c r="A210" s="1380" t="s">
        <v>1491</v>
      </c>
    </row>
    <row r="211" spans="1:1" ht="8.1" customHeight="1">
      <c r="A211" s="1380"/>
    </row>
    <row r="212" spans="1:1" ht="31.5">
      <c r="A212" s="1380" t="s">
        <v>1653</v>
      </c>
    </row>
    <row r="213" spans="1:1" ht="8.1" customHeight="1">
      <c r="A213" s="1380"/>
    </row>
    <row r="214" spans="1:1" ht="31.5">
      <c r="A214" s="1380" t="s">
        <v>1654</v>
      </c>
    </row>
    <row r="215" spans="1:1">
      <c r="A215" s="1383"/>
    </row>
  </sheetData>
  <sheetProtection password="93EE" sheet="1" objects="1" scenarios="1"/>
  <hyperlinks>
    <hyperlink ref="A35" r:id="rId1" display="http://www.barcoderesource.com/freebarcodefont.shtml" xr:uid="{00000000-0004-0000-0000-000000000000}"/>
    <hyperlink ref="A5" r:id="rId2" display="coplicsoa@loc.gov" xr:uid="{00000000-0004-0000-0000-000001000000}"/>
    <hyperlink ref="A58" r:id="rId3" xr:uid="{00000000-0004-0000-0000-000002000000}"/>
  </hyperlinks>
  <printOptions horizontalCentered="1"/>
  <pageMargins left="0" right="0" top="0.25" bottom="0.5" header="0.3" footer="0.3"/>
  <pageSetup scale="22" fitToHeight="10" orientation="portrait" r:id="rId4"/>
  <headerFooter>
    <oddFooter>&amp;L&amp;9U.S. Copyright Office&amp;R&amp;9Form SA3E Long Form (Rev. 05-17)</oddFooter>
  </headerFooter>
  <rowBreaks count="1" manualBreakCount="1">
    <brk id="5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64"/>
  <sheetViews>
    <sheetView showGridLines="0" workbookViewId="0">
      <selection activeCell="A42" sqref="A42"/>
    </sheetView>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831</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89" priority="3" operator="equal">
      <formula>"varies"</formula>
    </cfRule>
  </conditionalFormatting>
  <conditionalFormatting sqref="D47:E64">
    <cfRule type="cellIs" dxfId="8388" priority="2" operator="equal">
      <formula>"varies"</formula>
    </cfRule>
  </conditionalFormatting>
  <conditionalFormatting sqref="I47 I49 H47:H49 H50:I64">
    <cfRule type="cellIs" dxfId="8387" priority="1" operator="equal">
      <formula>"varies"</formula>
    </cfRule>
  </conditionalFormatting>
  <dataValidations count="1">
    <dataValidation type="list" showInputMessage="1" showErrorMessage="1" sqref="F47:F64" xr:uid="{00000000-0002-0000-09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225</v>
      </c>
      <c r="E7" s="332" t="s">
        <v>787</v>
      </c>
      <c r="F7" s="332"/>
      <c r="G7" s="332"/>
      <c r="H7" s="332"/>
      <c r="I7" s="332"/>
      <c r="J7" s="333"/>
      <c r="K7" s="132"/>
      <c r="L7" s="331"/>
      <c r="M7" s="332"/>
      <c r="N7" s="1012" t="s">
        <v>226</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227</v>
      </c>
      <c r="E34" s="332" t="s">
        <v>787</v>
      </c>
      <c r="F34" s="332"/>
      <c r="G34" s="332"/>
      <c r="H34" s="332"/>
      <c r="I34" s="332"/>
      <c r="J34" s="333"/>
      <c r="K34" s="132"/>
      <c r="L34" s="331"/>
      <c r="M34" s="332"/>
      <c r="N34" s="1012" t="s">
        <v>228</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3305" priority="114" operator="equal">
      <formula>"varies"</formula>
    </cfRule>
  </conditionalFormatting>
  <conditionalFormatting sqref="C13:D27 C40:D54 M13:N27 M40:N54 H14:H26 H41:H53 R14:R26 R41:R53">
    <cfRule type="cellIs" dxfId="3304" priority="113" operator="equal">
      <formula>"varies"</formula>
    </cfRule>
  </conditionalFormatting>
  <conditionalFormatting sqref="C13:D27 C40:D54 M13:N27 M40:N54 H14:H26 H41:H53 R14:R26 R41:R53">
    <cfRule type="cellIs" dxfId="3303" priority="112" operator="equal">
      <formula>"varies"</formula>
    </cfRule>
  </conditionalFormatting>
  <conditionalFormatting sqref="C13:D27 C40:D54 M13:N27 M40:N54 H14:H26 H41:H53 R14:R26 R41:R53">
    <cfRule type="cellIs" dxfId="3302" priority="111" operator="equal">
      <formula>"varies"</formula>
    </cfRule>
  </conditionalFormatting>
  <conditionalFormatting sqref="C13:D27 C40:D54 M13:N27 M40:N54 H14:H26 H41:H53 R14:R26 R41:R53">
    <cfRule type="cellIs" dxfId="3301" priority="110" operator="equal">
      <formula>"varies"</formula>
    </cfRule>
  </conditionalFormatting>
  <conditionalFormatting sqref="C13:D27 C40:D54 M13:N27 M40:N54 H14:H26 H41:H53 R14:R26 R41:R53">
    <cfRule type="cellIs" dxfId="3300" priority="109" operator="equal">
      <formula>"varies"</formula>
    </cfRule>
  </conditionalFormatting>
  <conditionalFormatting sqref="C13:D27 C40:D54 M13:N27 M40:N54 H14:H26 H41:H53 R14:R26 R41:R53">
    <cfRule type="cellIs" dxfId="3299" priority="108" operator="equal">
      <formula>"varies"</formula>
    </cfRule>
  </conditionalFormatting>
  <conditionalFormatting sqref="C13:D27 C40:D54 M13:N27 M40:N54 H14:H26 H41:H53 R14:R26 R41:R53">
    <cfRule type="cellIs" dxfId="3298" priority="107" operator="equal">
      <formula>"varies"</formula>
    </cfRule>
  </conditionalFormatting>
  <conditionalFormatting sqref="D13:D27">
    <cfRule type="cellIs" dxfId="3297" priority="106" operator="equal">
      <formula>"varies"</formula>
    </cfRule>
  </conditionalFormatting>
  <conditionalFormatting sqref="N13:N27">
    <cfRule type="cellIs" dxfId="3296" priority="105" operator="equal">
      <formula>"varies"</formula>
    </cfRule>
  </conditionalFormatting>
  <conditionalFormatting sqref="N40:N54">
    <cfRule type="cellIs" dxfId="3295" priority="104" operator="equal">
      <formula>"varies"</formula>
    </cfRule>
  </conditionalFormatting>
  <conditionalFormatting sqref="N40:N54">
    <cfRule type="cellIs" dxfId="3294" priority="103" operator="equal">
      <formula>"varies"</formula>
    </cfRule>
  </conditionalFormatting>
  <conditionalFormatting sqref="D40:D54">
    <cfRule type="cellIs" dxfId="3293" priority="102" operator="equal">
      <formula>"varies"</formula>
    </cfRule>
  </conditionalFormatting>
  <conditionalFormatting sqref="D40:D54">
    <cfRule type="cellIs" dxfId="3292" priority="101" operator="equal">
      <formula>"varies"</formula>
    </cfRule>
  </conditionalFormatting>
  <conditionalFormatting sqref="N40:N54">
    <cfRule type="cellIs" dxfId="3291" priority="100" operator="equal">
      <formula>"varies"</formula>
    </cfRule>
  </conditionalFormatting>
  <conditionalFormatting sqref="N13:N27">
    <cfRule type="cellIs" dxfId="3290" priority="99" operator="equal">
      <formula>"varies"</formula>
    </cfRule>
  </conditionalFormatting>
  <conditionalFormatting sqref="D40:D54">
    <cfRule type="cellIs" dxfId="3289" priority="98" operator="equal">
      <formula>"varies"</formula>
    </cfRule>
  </conditionalFormatting>
  <conditionalFormatting sqref="N40:N54">
    <cfRule type="cellIs" dxfId="3288" priority="97" operator="equal">
      <formula>"varies"</formula>
    </cfRule>
  </conditionalFormatting>
  <conditionalFormatting sqref="C13:C27">
    <cfRule type="cellIs" dxfId="3287" priority="96" operator="equal">
      <formula>"varies"</formula>
    </cfRule>
  </conditionalFormatting>
  <conditionalFormatting sqref="C40:C54">
    <cfRule type="cellIs" dxfId="3286" priority="95" operator="equal">
      <formula>"varies"</formula>
    </cfRule>
  </conditionalFormatting>
  <conditionalFormatting sqref="M13:M27">
    <cfRule type="cellIs" dxfId="3285" priority="94" operator="equal">
      <formula>"varies"</formula>
    </cfRule>
  </conditionalFormatting>
  <conditionalFormatting sqref="M40:M54">
    <cfRule type="cellIs" dxfId="3284" priority="93" operator="equal">
      <formula>"varies"</formula>
    </cfRule>
  </conditionalFormatting>
  <conditionalFormatting sqref="H14">
    <cfRule type="cellIs" dxfId="3283" priority="92" operator="equal">
      <formula>"varies"</formula>
    </cfRule>
  </conditionalFormatting>
  <conditionalFormatting sqref="H15">
    <cfRule type="cellIs" dxfId="3282" priority="91" operator="equal">
      <formula>"varies"</formula>
    </cfRule>
  </conditionalFormatting>
  <conditionalFormatting sqref="H16:H26">
    <cfRule type="cellIs" dxfId="3281" priority="90" operator="equal">
      <formula>"varies"</formula>
    </cfRule>
  </conditionalFormatting>
  <conditionalFormatting sqref="H41">
    <cfRule type="cellIs" dxfId="3280" priority="89" operator="equal">
      <formula>"varies"</formula>
    </cfRule>
  </conditionalFormatting>
  <conditionalFormatting sqref="H42">
    <cfRule type="cellIs" dxfId="3279" priority="88" operator="equal">
      <formula>"varies"</formula>
    </cfRule>
  </conditionalFormatting>
  <conditionalFormatting sqref="H43:H53">
    <cfRule type="cellIs" dxfId="3278" priority="87" operator="equal">
      <formula>"varies"</formula>
    </cfRule>
  </conditionalFormatting>
  <conditionalFormatting sqref="R14">
    <cfRule type="cellIs" dxfId="3277" priority="86" operator="equal">
      <formula>"varies"</formula>
    </cfRule>
  </conditionalFormatting>
  <conditionalFormatting sqref="R15">
    <cfRule type="cellIs" dxfId="3276" priority="85" operator="equal">
      <formula>"varies"</formula>
    </cfRule>
  </conditionalFormatting>
  <conditionalFormatting sqref="R16:R26">
    <cfRule type="cellIs" dxfId="3275" priority="84" operator="equal">
      <formula>"varies"</formula>
    </cfRule>
  </conditionalFormatting>
  <conditionalFormatting sqref="R41">
    <cfRule type="cellIs" dxfId="3274" priority="83" operator="equal">
      <formula>"varies"</formula>
    </cfRule>
  </conditionalFormatting>
  <conditionalFormatting sqref="R42">
    <cfRule type="cellIs" dxfId="3273" priority="82" operator="equal">
      <formula>"varies"</formula>
    </cfRule>
  </conditionalFormatting>
  <conditionalFormatting sqref="R43:R53">
    <cfRule type="cellIs" dxfId="3272" priority="81" operator="equal">
      <formula>"varies"</formula>
    </cfRule>
  </conditionalFormatting>
  <conditionalFormatting sqref="C40">
    <cfRule type="cellIs" dxfId="3271" priority="80" operator="equal">
      <formula>"varies"</formula>
    </cfRule>
  </conditionalFormatting>
  <conditionalFormatting sqref="D13:D27">
    <cfRule type="cellIs" dxfId="3270" priority="79" operator="equal">
      <formula>"varies"</formula>
    </cfRule>
  </conditionalFormatting>
  <conditionalFormatting sqref="N13:N27">
    <cfRule type="cellIs" dxfId="3269" priority="78" operator="equal">
      <formula>"varies"</formula>
    </cfRule>
  </conditionalFormatting>
  <conditionalFormatting sqref="N40:N54">
    <cfRule type="cellIs" dxfId="3268" priority="77" operator="equal">
      <formula>"varies"</formula>
    </cfRule>
  </conditionalFormatting>
  <conditionalFormatting sqref="N40:N54">
    <cfRule type="cellIs" dxfId="3267" priority="76" operator="equal">
      <formula>"varies"</formula>
    </cfRule>
  </conditionalFormatting>
  <conditionalFormatting sqref="D40:D54">
    <cfRule type="cellIs" dxfId="3266" priority="75" operator="equal">
      <formula>"varies"</formula>
    </cfRule>
  </conditionalFormatting>
  <conditionalFormatting sqref="D40:D54">
    <cfRule type="cellIs" dxfId="3265" priority="74" operator="equal">
      <formula>"varies"</formula>
    </cfRule>
  </conditionalFormatting>
  <conditionalFormatting sqref="N40:N54">
    <cfRule type="cellIs" dxfId="3264" priority="73" operator="equal">
      <formula>"varies"</formula>
    </cfRule>
  </conditionalFormatting>
  <conditionalFormatting sqref="N13:N27">
    <cfRule type="cellIs" dxfId="3263" priority="72" operator="equal">
      <formula>"varies"</formula>
    </cfRule>
  </conditionalFormatting>
  <conditionalFormatting sqref="D40:D54">
    <cfRule type="cellIs" dxfId="3262" priority="71" operator="equal">
      <formula>"varies"</formula>
    </cfRule>
  </conditionalFormatting>
  <conditionalFormatting sqref="N40:N54">
    <cfRule type="cellIs" dxfId="3261" priority="70" operator="equal">
      <formula>"varies"</formula>
    </cfRule>
  </conditionalFormatting>
  <conditionalFormatting sqref="C13:C27">
    <cfRule type="cellIs" dxfId="3260" priority="69" operator="equal">
      <formula>"varies"</formula>
    </cfRule>
  </conditionalFormatting>
  <conditionalFormatting sqref="C40:C54">
    <cfRule type="cellIs" dxfId="3259" priority="68" operator="equal">
      <formula>"varies"</formula>
    </cfRule>
  </conditionalFormatting>
  <conditionalFormatting sqref="M13:M27">
    <cfRule type="cellIs" dxfId="3258" priority="67" operator="equal">
      <formula>"varies"</formula>
    </cfRule>
  </conditionalFormatting>
  <conditionalFormatting sqref="M40:M54">
    <cfRule type="cellIs" dxfId="3257" priority="66" operator="equal">
      <formula>"varies"</formula>
    </cfRule>
  </conditionalFormatting>
  <conditionalFormatting sqref="H14">
    <cfRule type="cellIs" dxfId="3256" priority="65" operator="equal">
      <formula>"varies"</formula>
    </cfRule>
  </conditionalFormatting>
  <conditionalFormatting sqref="H15">
    <cfRule type="cellIs" dxfId="3255" priority="64" operator="equal">
      <formula>"varies"</formula>
    </cfRule>
  </conditionalFormatting>
  <conditionalFormatting sqref="H16:H26">
    <cfRule type="cellIs" dxfId="3254" priority="63" operator="equal">
      <formula>"varies"</formula>
    </cfRule>
  </conditionalFormatting>
  <conditionalFormatting sqref="H41">
    <cfRule type="cellIs" dxfId="3253" priority="62" operator="equal">
      <formula>"varies"</formula>
    </cfRule>
  </conditionalFormatting>
  <conditionalFormatting sqref="H42">
    <cfRule type="cellIs" dxfId="3252" priority="61" operator="equal">
      <formula>"varies"</formula>
    </cfRule>
  </conditionalFormatting>
  <conditionalFormatting sqref="H43:H53">
    <cfRule type="cellIs" dxfId="3251" priority="60" operator="equal">
      <formula>"varies"</formula>
    </cfRule>
  </conditionalFormatting>
  <conditionalFormatting sqref="R14">
    <cfRule type="cellIs" dxfId="3250" priority="59" operator="equal">
      <formula>"varies"</formula>
    </cfRule>
  </conditionalFormatting>
  <conditionalFormatting sqref="R15">
    <cfRule type="cellIs" dxfId="3249" priority="58" operator="equal">
      <formula>"varies"</formula>
    </cfRule>
  </conditionalFormatting>
  <conditionalFormatting sqref="R16:R26">
    <cfRule type="cellIs" dxfId="3248" priority="57" operator="equal">
      <formula>"varies"</formula>
    </cfRule>
  </conditionalFormatting>
  <conditionalFormatting sqref="R41">
    <cfRule type="cellIs" dxfId="3247" priority="56" operator="equal">
      <formula>"varies"</formula>
    </cfRule>
  </conditionalFormatting>
  <conditionalFormatting sqref="R42">
    <cfRule type="cellIs" dxfId="3246" priority="55" operator="equal">
      <formula>"varies"</formula>
    </cfRule>
  </conditionalFormatting>
  <conditionalFormatting sqref="R43:R53">
    <cfRule type="cellIs" dxfId="3245" priority="54" operator="equal">
      <formula>"varies"</formula>
    </cfRule>
  </conditionalFormatting>
  <conditionalFormatting sqref="M13">
    <cfRule type="cellIs" dxfId="3244" priority="53" operator="equal">
      <formula>"varies"</formula>
    </cfRule>
  </conditionalFormatting>
  <conditionalFormatting sqref="D13:D27">
    <cfRule type="cellIs" dxfId="3243" priority="52" operator="equal">
      <formula>"varies"</formula>
    </cfRule>
  </conditionalFormatting>
  <conditionalFormatting sqref="N13:N27">
    <cfRule type="cellIs" dxfId="3242" priority="51" operator="equal">
      <formula>"varies"</formula>
    </cfRule>
  </conditionalFormatting>
  <conditionalFormatting sqref="N40:N54">
    <cfRule type="cellIs" dxfId="3241" priority="50" operator="equal">
      <formula>"varies"</formula>
    </cfRule>
  </conditionalFormatting>
  <conditionalFormatting sqref="N40:N54">
    <cfRule type="cellIs" dxfId="3240" priority="49" operator="equal">
      <formula>"varies"</formula>
    </cfRule>
  </conditionalFormatting>
  <conditionalFormatting sqref="D40:D54">
    <cfRule type="cellIs" dxfId="3239" priority="48" operator="equal">
      <formula>"varies"</formula>
    </cfRule>
  </conditionalFormatting>
  <conditionalFormatting sqref="D40:D54">
    <cfRule type="cellIs" dxfId="3238" priority="47" operator="equal">
      <formula>"varies"</formula>
    </cfRule>
  </conditionalFormatting>
  <conditionalFormatting sqref="N40:N54">
    <cfRule type="cellIs" dxfId="3237" priority="46" operator="equal">
      <formula>"varies"</formula>
    </cfRule>
  </conditionalFormatting>
  <conditionalFormatting sqref="N13:N27">
    <cfRule type="cellIs" dxfId="3236" priority="45" operator="equal">
      <formula>"varies"</formula>
    </cfRule>
  </conditionalFormatting>
  <conditionalFormatting sqref="D40:D54">
    <cfRule type="cellIs" dxfId="3235" priority="44" operator="equal">
      <formula>"varies"</formula>
    </cfRule>
  </conditionalFormatting>
  <conditionalFormatting sqref="N40:N54">
    <cfRule type="cellIs" dxfId="3234" priority="43" operator="equal">
      <formula>"varies"</formula>
    </cfRule>
  </conditionalFormatting>
  <conditionalFormatting sqref="C13:C27">
    <cfRule type="cellIs" dxfId="3233" priority="42" operator="equal">
      <formula>"varies"</formula>
    </cfRule>
  </conditionalFormatting>
  <conditionalFormatting sqref="C40:C54">
    <cfRule type="cellIs" dxfId="3232" priority="41" operator="equal">
      <formula>"varies"</formula>
    </cfRule>
  </conditionalFormatting>
  <conditionalFormatting sqref="M13:M27">
    <cfRule type="cellIs" dxfId="3231" priority="40" operator="equal">
      <formula>"varies"</formula>
    </cfRule>
  </conditionalFormatting>
  <conditionalFormatting sqref="M40:M54">
    <cfRule type="cellIs" dxfId="3230" priority="39" operator="equal">
      <formula>"varies"</formula>
    </cfRule>
  </conditionalFormatting>
  <conditionalFormatting sqref="H14">
    <cfRule type="cellIs" dxfId="3229" priority="38" operator="equal">
      <formula>"varies"</formula>
    </cfRule>
  </conditionalFormatting>
  <conditionalFormatting sqref="H15">
    <cfRule type="cellIs" dxfId="3228" priority="37" operator="equal">
      <formula>"varies"</formula>
    </cfRule>
  </conditionalFormatting>
  <conditionalFormatting sqref="H16:H26">
    <cfRule type="cellIs" dxfId="3227" priority="36" operator="equal">
      <formula>"varies"</formula>
    </cfRule>
  </conditionalFormatting>
  <conditionalFormatting sqref="H41">
    <cfRule type="cellIs" dxfId="3226" priority="35" operator="equal">
      <formula>"varies"</formula>
    </cfRule>
  </conditionalFormatting>
  <conditionalFormatting sqref="H42">
    <cfRule type="cellIs" dxfId="3225" priority="34" operator="equal">
      <formula>"varies"</formula>
    </cfRule>
  </conditionalFormatting>
  <conditionalFormatting sqref="H43:H53">
    <cfRule type="cellIs" dxfId="3224" priority="33" operator="equal">
      <formula>"varies"</formula>
    </cfRule>
  </conditionalFormatting>
  <conditionalFormatting sqref="R14">
    <cfRule type="cellIs" dxfId="3223" priority="32" operator="equal">
      <formula>"varies"</formula>
    </cfRule>
  </conditionalFormatting>
  <conditionalFormatting sqref="R15">
    <cfRule type="cellIs" dxfId="3222" priority="31" operator="equal">
      <formula>"varies"</formula>
    </cfRule>
  </conditionalFormatting>
  <conditionalFormatting sqref="R16:R26">
    <cfRule type="cellIs" dxfId="3221" priority="30" operator="equal">
      <formula>"varies"</formula>
    </cfRule>
  </conditionalFormatting>
  <conditionalFormatting sqref="R41">
    <cfRule type="cellIs" dxfId="3220" priority="29" operator="equal">
      <formula>"varies"</formula>
    </cfRule>
  </conditionalFormatting>
  <conditionalFormatting sqref="R42">
    <cfRule type="cellIs" dxfId="3219" priority="28" operator="equal">
      <formula>"varies"</formula>
    </cfRule>
  </conditionalFormatting>
  <conditionalFormatting sqref="R43:R53">
    <cfRule type="cellIs" dxfId="3218" priority="27" operator="equal">
      <formula>"varies"</formula>
    </cfRule>
  </conditionalFormatting>
  <conditionalFormatting sqref="D13:D27">
    <cfRule type="cellIs" dxfId="3217" priority="26" operator="equal">
      <formula>"varies"</formula>
    </cfRule>
  </conditionalFormatting>
  <conditionalFormatting sqref="N13:N27">
    <cfRule type="cellIs" dxfId="3216" priority="25" operator="equal">
      <formula>"varies"</formula>
    </cfRule>
  </conditionalFormatting>
  <conditionalFormatting sqref="N40:N54">
    <cfRule type="cellIs" dxfId="3215" priority="24" operator="equal">
      <formula>"varies"</formula>
    </cfRule>
  </conditionalFormatting>
  <conditionalFormatting sqref="N40:N54">
    <cfRule type="cellIs" dxfId="3214" priority="23" operator="equal">
      <formula>"varies"</formula>
    </cfRule>
  </conditionalFormatting>
  <conditionalFormatting sqref="D40:D54">
    <cfRule type="cellIs" dxfId="3213" priority="22" operator="equal">
      <formula>"varies"</formula>
    </cfRule>
  </conditionalFormatting>
  <conditionalFormatting sqref="D40:D54">
    <cfRule type="cellIs" dxfId="3212" priority="21" operator="equal">
      <formula>"varies"</formula>
    </cfRule>
  </conditionalFormatting>
  <conditionalFormatting sqref="N40:N54">
    <cfRule type="cellIs" dxfId="3211" priority="20" operator="equal">
      <formula>"varies"</formula>
    </cfRule>
  </conditionalFormatting>
  <conditionalFormatting sqref="N13:N27">
    <cfRule type="cellIs" dxfId="3210" priority="19" operator="equal">
      <formula>"varies"</formula>
    </cfRule>
  </conditionalFormatting>
  <conditionalFormatting sqref="D40:D54">
    <cfRule type="cellIs" dxfId="3209" priority="18" operator="equal">
      <formula>"varies"</formula>
    </cfRule>
  </conditionalFormatting>
  <conditionalFormatting sqref="N40:N54">
    <cfRule type="cellIs" dxfId="3208" priority="17" operator="equal">
      <formula>"varies"</formula>
    </cfRule>
  </conditionalFormatting>
  <conditionalFormatting sqref="C13:C27">
    <cfRule type="cellIs" dxfId="3207" priority="16" operator="equal">
      <formula>"varies"</formula>
    </cfRule>
  </conditionalFormatting>
  <conditionalFormatting sqref="C40:C54">
    <cfRule type="cellIs" dxfId="3206" priority="15" operator="equal">
      <formula>"varies"</formula>
    </cfRule>
  </conditionalFormatting>
  <conditionalFormatting sqref="M13:M27">
    <cfRule type="cellIs" dxfId="3205" priority="14" operator="equal">
      <formula>"varies"</formula>
    </cfRule>
  </conditionalFormatting>
  <conditionalFormatting sqref="M40:M54">
    <cfRule type="cellIs" dxfId="3204" priority="13" operator="equal">
      <formula>"varies"</formula>
    </cfRule>
  </conditionalFormatting>
  <conditionalFormatting sqref="H14">
    <cfRule type="cellIs" dxfId="3203" priority="12" operator="equal">
      <formula>"varies"</formula>
    </cfRule>
  </conditionalFormatting>
  <conditionalFormatting sqref="H15">
    <cfRule type="cellIs" dxfId="3202" priority="11" operator="equal">
      <formula>"varies"</formula>
    </cfRule>
  </conditionalFormatting>
  <conditionalFormatting sqref="H16:H26">
    <cfRule type="cellIs" dxfId="3201" priority="10" operator="equal">
      <formula>"varies"</formula>
    </cfRule>
  </conditionalFormatting>
  <conditionalFormatting sqref="H41">
    <cfRule type="cellIs" dxfId="3200" priority="9" operator="equal">
      <formula>"varies"</formula>
    </cfRule>
  </conditionalFormatting>
  <conditionalFormatting sqref="H42">
    <cfRule type="cellIs" dxfId="3199" priority="8" operator="equal">
      <formula>"varies"</formula>
    </cfRule>
  </conditionalFormatting>
  <conditionalFormatting sqref="H43:H53">
    <cfRule type="cellIs" dxfId="3198" priority="7" operator="equal">
      <formula>"varies"</formula>
    </cfRule>
  </conditionalFormatting>
  <conditionalFormatting sqref="R14">
    <cfRule type="cellIs" dxfId="3197" priority="6" operator="equal">
      <formula>"varies"</formula>
    </cfRule>
  </conditionalFormatting>
  <conditionalFormatting sqref="R15">
    <cfRule type="cellIs" dxfId="3196" priority="5" operator="equal">
      <formula>"varies"</formula>
    </cfRule>
  </conditionalFormatting>
  <conditionalFormatting sqref="R16:R26">
    <cfRule type="cellIs" dxfId="3195" priority="4" operator="equal">
      <formula>"varies"</formula>
    </cfRule>
  </conditionalFormatting>
  <conditionalFormatting sqref="R41">
    <cfRule type="cellIs" dxfId="3194" priority="3" operator="equal">
      <formula>"varies"</formula>
    </cfRule>
  </conditionalFormatting>
  <conditionalFormatting sqref="R42">
    <cfRule type="cellIs" dxfId="3193" priority="2" operator="equal">
      <formula>"varies"</formula>
    </cfRule>
  </conditionalFormatting>
  <conditionalFormatting sqref="R43:R53">
    <cfRule type="cellIs" dxfId="3192"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B1:AA67"/>
  <sheetViews>
    <sheetView showGridLines="0" workbookViewId="0"/>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229</v>
      </c>
      <c r="E7" s="332" t="s">
        <v>787</v>
      </c>
      <c r="F7" s="332"/>
      <c r="G7" s="332"/>
      <c r="H7" s="332"/>
      <c r="I7" s="332"/>
      <c r="J7" s="333"/>
      <c r="K7" s="132"/>
      <c r="L7" s="331"/>
      <c r="M7" s="332"/>
      <c r="N7" s="1012" t="s">
        <v>230</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232</v>
      </c>
      <c r="E34" s="332" t="s">
        <v>787</v>
      </c>
      <c r="F34" s="332"/>
      <c r="G34" s="332"/>
      <c r="H34" s="332"/>
      <c r="I34" s="332"/>
      <c r="J34" s="333"/>
      <c r="K34" s="132"/>
      <c r="L34" s="331"/>
      <c r="M34" s="332"/>
      <c r="N34" s="1012" t="s">
        <v>233</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3191" priority="114" operator="equal">
      <formula>"varies"</formula>
    </cfRule>
  </conditionalFormatting>
  <conditionalFormatting sqref="C13:D27 C40:D54 M13:N27 M40:N54 H14:H26 H41:H53 R14:R26 R41:R53">
    <cfRule type="cellIs" dxfId="3190" priority="113" operator="equal">
      <formula>"varies"</formula>
    </cfRule>
  </conditionalFormatting>
  <conditionalFormatting sqref="C13:D27 C40:D54 M13:N27 M40:N54 H14:H26 H41:H53 R14:R26 R41:R53">
    <cfRule type="cellIs" dxfId="3189" priority="112" operator="equal">
      <formula>"varies"</formula>
    </cfRule>
  </conditionalFormatting>
  <conditionalFormatting sqref="C13:D27 C40:D54 M13:N27 M40:N54 H14:H26 H41:H53 R14:R26 R41:R53">
    <cfRule type="cellIs" dxfId="3188" priority="111" operator="equal">
      <formula>"varies"</formula>
    </cfRule>
  </conditionalFormatting>
  <conditionalFormatting sqref="C13:D27 C40:D54 M13:N27 M40:N54 H14:H26 H41:H53 R14:R26 R41:R53">
    <cfRule type="cellIs" dxfId="3187" priority="110" operator="equal">
      <formula>"varies"</formula>
    </cfRule>
  </conditionalFormatting>
  <conditionalFormatting sqref="C13:D27 C40:D54 M13:N27 M40:N54 H14:H26 H41:H53 R14:R26 R41:R53">
    <cfRule type="cellIs" dxfId="3186" priority="109" operator="equal">
      <formula>"varies"</formula>
    </cfRule>
  </conditionalFormatting>
  <conditionalFormatting sqref="C13:D27 C40:D54 M13:N27 M40:N54 H14:H26 H41:H53 R14:R26 R41:R53">
    <cfRule type="cellIs" dxfId="3185" priority="108" operator="equal">
      <formula>"varies"</formula>
    </cfRule>
  </conditionalFormatting>
  <conditionalFormatting sqref="C13:D27 C40:D54 M13:N27 M40:N54 H14:H26 H41:H53 R14:R26 R41:R53">
    <cfRule type="cellIs" dxfId="3184" priority="107" operator="equal">
      <formula>"varies"</formula>
    </cfRule>
  </conditionalFormatting>
  <conditionalFormatting sqref="D13:D27">
    <cfRule type="cellIs" dxfId="3183" priority="106" operator="equal">
      <formula>"varies"</formula>
    </cfRule>
  </conditionalFormatting>
  <conditionalFormatting sqref="N13:N27">
    <cfRule type="cellIs" dxfId="3182" priority="105" operator="equal">
      <formula>"varies"</formula>
    </cfRule>
  </conditionalFormatting>
  <conditionalFormatting sqref="N40:N54">
    <cfRule type="cellIs" dxfId="3181" priority="104" operator="equal">
      <formula>"varies"</formula>
    </cfRule>
  </conditionalFormatting>
  <conditionalFormatting sqref="N40:N54">
    <cfRule type="cellIs" dxfId="3180" priority="103" operator="equal">
      <formula>"varies"</formula>
    </cfRule>
  </conditionalFormatting>
  <conditionalFormatting sqref="D40:D54">
    <cfRule type="cellIs" dxfId="3179" priority="102" operator="equal">
      <formula>"varies"</formula>
    </cfRule>
  </conditionalFormatting>
  <conditionalFormatting sqref="D40:D54">
    <cfRule type="cellIs" dxfId="3178" priority="101" operator="equal">
      <formula>"varies"</formula>
    </cfRule>
  </conditionalFormatting>
  <conditionalFormatting sqref="N40:N54">
    <cfRule type="cellIs" dxfId="3177" priority="100" operator="equal">
      <formula>"varies"</formula>
    </cfRule>
  </conditionalFormatting>
  <conditionalFormatting sqref="N13:N27">
    <cfRule type="cellIs" dxfId="3176" priority="99" operator="equal">
      <formula>"varies"</formula>
    </cfRule>
  </conditionalFormatting>
  <conditionalFormatting sqref="D40:D54">
    <cfRule type="cellIs" dxfId="3175" priority="98" operator="equal">
      <formula>"varies"</formula>
    </cfRule>
  </conditionalFormatting>
  <conditionalFormatting sqref="N40:N54">
    <cfRule type="cellIs" dxfId="3174" priority="97" operator="equal">
      <formula>"varies"</formula>
    </cfRule>
  </conditionalFormatting>
  <conditionalFormatting sqref="C13:C27">
    <cfRule type="cellIs" dxfId="3173" priority="96" operator="equal">
      <formula>"varies"</formula>
    </cfRule>
  </conditionalFormatting>
  <conditionalFormatting sqref="C40:C54">
    <cfRule type="cellIs" dxfId="3172" priority="95" operator="equal">
      <formula>"varies"</formula>
    </cfRule>
  </conditionalFormatting>
  <conditionalFormatting sqref="M13:M27">
    <cfRule type="cellIs" dxfId="3171" priority="94" operator="equal">
      <formula>"varies"</formula>
    </cfRule>
  </conditionalFormatting>
  <conditionalFormatting sqref="M40:M54">
    <cfRule type="cellIs" dxfId="3170" priority="93" operator="equal">
      <formula>"varies"</formula>
    </cfRule>
  </conditionalFormatting>
  <conditionalFormatting sqref="H14">
    <cfRule type="cellIs" dxfId="3169" priority="92" operator="equal">
      <formula>"varies"</formula>
    </cfRule>
  </conditionalFormatting>
  <conditionalFormatting sqref="H15">
    <cfRule type="cellIs" dxfId="3168" priority="91" operator="equal">
      <formula>"varies"</formula>
    </cfRule>
  </conditionalFormatting>
  <conditionalFormatting sqref="H16:H26">
    <cfRule type="cellIs" dxfId="3167" priority="90" operator="equal">
      <formula>"varies"</formula>
    </cfRule>
  </conditionalFormatting>
  <conditionalFormatting sqref="H41">
    <cfRule type="cellIs" dxfId="3166" priority="89" operator="equal">
      <formula>"varies"</formula>
    </cfRule>
  </conditionalFormatting>
  <conditionalFormatting sqref="H42">
    <cfRule type="cellIs" dxfId="3165" priority="88" operator="equal">
      <formula>"varies"</formula>
    </cfRule>
  </conditionalFormatting>
  <conditionalFormatting sqref="H43:H53">
    <cfRule type="cellIs" dxfId="3164" priority="87" operator="equal">
      <formula>"varies"</formula>
    </cfRule>
  </conditionalFormatting>
  <conditionalFormatting sqref="R14">
    <cfRule type="cellIs" dxfId="3163" priority="86" operator="equal">
      <formula>"varies"</formula>
    </cfRule>
  </conditionalFormatting>
  <conditionalFormatting sqref="R15">
    <cfRule type="cellIs" dxfId="3162" priority="85" operator="equal">
      <formula>"varies"</formula>
    </cfRule>
  </conditionalFormatting>
  <conditionalFormatting sqref="R16:R26">
    <cfRule type="cellIs" dxfId="3161" priority="84" operator="equal">
      <formula>"varies"</formula>
    </cfRule>
  </conditionalFormatting>
  <conditionalFormatting sqref="R41">
    <cfRule type="cellIs" dxfId="3160" priority="83" operator="equal">
      <formula>"varies"</formula>
    </cfRule>
  </conditionalFormatting>
  <conditionalFormatting sqref="R42">
    <cfRule type="cellIs" dxfId="3159" priority="82" operator="equal">
      <formula>"varies"</formula>
    </cfRule>
  </conditionalFormatting>
  <conditionalFormatting sqref="R43:R53">
    <cfRule type="cellIs" dxfId="3158" priority="81" operator="equal">
      <formula>"varies"</formula>
    </cfRule>
  </conditionalFormatting>
  <conditionalFormatting sqref="C40">
    <cfRule type="cellIs" dxfId="3157" priority="80" operator="equal">
      <formula>"varies"</formula>
    </cfRule>
  </conditionalFormatting>
  <conditionalFormatting sqref="D13:D27">
    <cfRule type="cellIs" dxfId="3156" priority="79" operator="equal">
      <formula>"varies"</formula>
    </cfRule>
  </conditionalFormatting>
  <conditionalFormatting sqref="N13:N27">
    <cfRule type="cellIs" dxfId="3155" priority="78" operator="equal">
      <formula>"varies"</formula>
    </cfRule>
  </conditionalFormatting>
  <conditionalFormatting sqref="N40:N54">
    <cfRule type="cellIs" dxfId="3154" priority="77" operator="equal">
      <formula>"varies"</formula>
    </cfRule>
  </conditionalFormatting>
  <conditionalFormatting sqref="N40:N54">
    <cfRule type="cellIs" dxfId="3153" priority="76" operator="equal">
      <formula>"varies"</formula>
    </cfRule>
  </conditionalFormatting>
  <conditionalFormatting sqref="D40:D54">
    <cfRule type="cellIs" dxfId="3152" priority="75" operator="equal">
      <formula>"varies"</formula>
    </cfRule>
  </conditionalFormatting>
  <conditionalFormatting sqref="D40:D54">
    <cfRule type="cellIs" dxfId="3151" priority="74" operator="equal">
      <formula>"varies"</formula>
    </cfRule>
  </conditionalFormatting>
  <conditionalFormatting sqref="N40:N54">
    <cfRule type="cellIs" dxfId="3150" priority="73" operator="equal">
      <formula>"varies"</formula>
    </cfRule>
  </conditionalFormatting>
  <conditionalFormatting sqref="N13:N27">
    <cfRule type="cellIs" dxfId="3149" priority="72" operator="equal">
      <formula>"varies"</formula>
    </cfRule>
  </conditionalFormatting>
  <conditionalFormatting sqref="D40:D54">
    <cfRule type="cellIs" dxfId="3148" priority="71" operator="equal">
      <formula>"varies"</formula>
    </cfRule>
  </conditionalFormatting>
  <conditionalFormatting sqref="N40:N54">
    <cfRule type="cellIs" dxfId="3147" priority="70" operator="equal">
      <formula>"varies"</formula>
    </cfRule>
  </conditionalFormatting>
  <conditionalFormatting sqref="C13:C27">
    <cfRule type="cellIs" dxfId="3146" priority="69" operator="equal">
      <formula>"varies"</formula>
    </cfRule>
  </conditionalFormatting>
  <conditionalFormatting sqref="C40:C54">
    <cfRule type="cellIs" dxfId="3145" priority="68" operator="equal">
      <formula>"varies"</formula>
    </cfRule>
  </conditionalFormatting>
  <conditionalFormatting sqref="M13:M27">
    <cfRule type="cellIs" dxfId="3144" priority="67" operator="equal">
      <formula>"varies"</formula>
    </cfRule>
  </conditionalFormatting>
  <conditionalFormatting sqref="M40:M54">
    <cfRule type="cellIs" dxfId="3143" priority="66" operator="equal">
      <formula>"varies"</formula>
    </cfRule>
  </conditionalFormatting>
  <conditionalFormatting sqref="H14">
    <cfRule type="cellIs" dxfId="3142" priority="65" operator="equal">
      <formula>"varies"</formula>
    </cfRule>
  </conditionalFormatting>
  <conditionalFormatting sqref="H15">
    <cfRule type="cellIs" dxfId="3141" priority="64" operator="equal">
      <formula>"varies"</formula>
    </cfRule>
  </conditionalFormatting>
  <conditionalFormatting sqref="H16:H26">
    <cfRule type="cellIs" dxfId="3140" priority="63" operator="equal">
      <formula>"varies"</formula>
    </cfRule>
  </conditionalFormatting>
  <conditionalFormatting sqref="H41">
    <cfRule type="cellIs" dxfId="3139" priority="62" operator="equal">
      <formula>"varies"</formula>
    </cfRule>
  </conditionalFormatting>
  <conditionalFormatting sqref="H42">
    <cfRule type="cellIs" dxfId="3138" priority="61" operator="equal">
      <formula>"varies"</formula>
    </cfRule>
  </conditionalFormatting>
  <conditionalFormatting sqref="H43:H53">
    <cfRule type="cellIs" dxfId="3137" priority="60" operator="equal">
      <formula>"varies"</formula>
    </cfRule>
  </conditionalFormatting>
  <conditionalFormatting sqref="R14">
    <cfRule type="cellIs" dxfId="3136" priority="59" operator="equal">
      <formula>"varies"</formula>
    </cfRule>
  </conditionalFormatting>
  <conditionalFormatting sqref="R15">
    <cfRule type="cellIs" dxfId="3135" priority="58" operator="equal">
      <formula>"varies"</formula>
    </cfRule>
  </conditionalFormatting>
  <conditionalFormatting sqref="R16:R26">
    <cfRule type="cellIs" dxfId="3134" priority="57" operator="equal">
      <formula>"varies"</formula>
    </cfRule>
  </conditionalFormatting>
  <conditionalFormatting sqref="R41">
    <cfRule type="cellIs" dxfId="3133" priority="56" operator="equal">
      <formula>"varies"</formula>
    </cfRule>
  </conditionalFormatting>
  <conditionalFormatting sqref="R42">
    <cfRule type="cellIs" dxfId="3132" priority="55" operator="equal">
      <formula>"varies"</formula>
    </cfRule>
  </conditionalFormatting>
  <conditionalFormatting sqref="R43:R53">
    <cfRule type="cellIs" dxfId="3131" priority="54" operator="equal">
      <formula>"varies"</formula>
    </cfRule>
  </conditionalFormatting>
  <conditionalFormatting sqref="M13">
    <cfRule type="cellIs" dxfId="3130" priority="53" operator="equal">
      <formula>"varies"</formula>
    </cfRule>
  </conditionalFormatting>
  <conditionalFormatting sqref="D13:D27">
    <cfRule type="cellIs" dxfId="3129" priority="52" operator="equal">
      <formula>"varies"</formula>
    </cfRule>
  </conditionalFormatting>
  <conditionalFormatting sqref="N13:N27">
    <cfRule type="cellIs" dxfId="3128" priority="51" operator="equal">
      <formula>"varies"</formula>
    </cfRule>
  </conditionalFormatting>
  <conditionalFormatting sqref="N40:N54">
    <cfRule type="cellIs" dxfId="3127" priority="50" operator="equal">
      <formula>"varies"</formula>
    </cfRule>
  </conditionalFormatting>
  <conditionalFormatting sqref="N40:N54">
    <cfRule type="cellIs" dxfId="3126" priority="49" operator="equal">
      <formula>"varies"</formula>
    </cfRule>
  </conditionalFormatting>
  <conditionalFormatting sqref="D40:D54">
    <cfRule type="cellIs" dxfId="3125" priority="48" operator="equal">
      <formula>"varies"</formula>
    </cfRule>
  </conditionalFormatting>
  <conditionalFormatting sqref="D40:D54">
    <cfRule type="cellIs" dxfId="3124" priority="47" operator="equal">
      <formula>"varies"</formula>
    </cfRule>
  </conditionalFormatting>
  <conditionalFormatting sqref="N40:N54">
    <cfRule type="cellIs" dxfId="3123" priority="46" operator="equal">
      <formula>"varies"</formula>
    </cfRule>
  </conditionalFormatting>
  <conditionalFormatting sqref="N13:N27">
    <cfRule type="cellIs" dxfId="3122" priority="45" operator="equal">
      <formula>"varies"</formula>
    </cfRule>
  </conditionalFormatting>
  <conditionalFormatting sqref="D40:D54">
    <cfRule type="cellIs" dxfId="3121" priority="44" operator="equal">
      <formula>"varies"</formula>
    </cfRule>
  </conditionalFormatting>
  <conditionalFormatting sqref="N40:N54">
    <cfRule type="cellIs" dxfId="3120" priority="43" operator="equal">
      <formula>"varies"</formula>
    </cfRule>
  </conditionalFormatting>
  <conditionalFormatting sqref="C13:C27">
    <cfRule type="cellIs" dxfId="3119" priority="42" operator="equal">
      <formula>"varies"</formula>
    </cfRule>
  </conditionalFormatting>
  <conditionalFormatting sqref="C40:C54">
    <cfRule type="cellIs" dxfId="3118" priority="41" operator="equal">
      <formula>"varies"</formula>
    </cfRule>
  </conditionalFormatting>
  <conditionalFormatting sqref="M13:M27">
    <cfRule type="cellIs" dxfId="3117" priority="40" operator="equal">
      <formula>"varies"</formula>
    </cfRule>
  </conditionalFormatting>
  <conditionalFormatting sqref="M40:M54">
    <cfRule type="cellIs" dxfId="3116" priority="39" operator="equal">
      <formula>"varies"</formula>
    </cfRule>
  </conditionalFormatting>
  <conditionalFormatting sqref="H14">
    <cfRule type="cellIs" dxfId="3115" priority="38" operator="equal">
      <formula>"varies"</formula>
    </cfRule>
  </conditionalFormatting>
  <conditionalFormatting sqref="H15">
    <cfRule type="cellIs" dxfId="3114" priority="37" operator="equal">
      <formula>"varies"</formula>
    </cfRule>
  </conditionalFormatting>
  <conditionalFormatting sqref="H16:H26">
    <cfRule type="cellIs" dxfId="3113" priority="36" operator="equal">
      <formula>"varies"</formula>
    </cfRule>
  </conditionalFormatting>
  <conditionalFormatting sqref="H41">
    <cfRule type="cellIs" dxfId="3112" priority="35" operator="equal">
      <formula>"varies"</formula>
    </cfRule>
  </conditionalFormatting>
  <conditionalFormatting sqref="H42">
    <cfRule type="cellIs" dxfId="3111" priority="34" operator="equal">
      <formula>"varies"</formula>
    </cfRule>
  </conditionalFormatting>
  <conditionalFormatting sqref="H43:H53">
    <cfRule type="cellIs" dxfId="3110" priority="33" operator="equal">
      <formula>"varies"</formula>
    </cfRule>
  </conditionalFormatting>
  <conditionalFormatting sqref="R14">
    <cfRule type="cellIs" dxfId="3109" priority="32" operator="equal">
      <formula>"varies"</formula>
    </cfRule>
  </conditionalFormatting>
  <conditionalFormatting sqref="R15">
    <cfRule type="cellIs" dxfId="3108" priority="31" operator="equal">
      <formula>"varies"</formula>
    </cfRule>
  </conditionalFormatting>
  <conditionalFormatting sqref="R16:R26">
    <cfRule type="cellIs" dxfId="3107" priority="30" operator="equal">
      <formula>"varies"</formula>
    </cfRule>
  </conditionalFormatting>
  <conditionalFormatting sqref="R41">
    <cfRule type="cellIs" dxfId="3106" priority="29" operator="equal">
      <formula>"varies"</formula>
    </cfRule>
  </conditionalFormatting>
  <conditionalFormatting sqref="R42">
    <cfRule type="cellIs" dxfId="3105" priority="28" operator="equal">
      <formula>"varies"</formula>
    </cfRule>
  </conditionalFormatting>
  <conditionalFormatting sqref="R43:R53">
    <cfRule type="cellIs" dxfId="3104" priority="27" operator="equal">
      <formula>"varies"</formula>
    </cfRule>
  </conditionalFormatting>
  <conditionalFormatting sqref="D13:D27">
    <cfRule type="cellIs" dxfId="3103" priority="26" operator="equal">
      <formula>"varies"</formula>
    </cfRule>
  </conditionalFormatting>
  <conditionalFormatting sqref="N13:N27">
    <cfRule type="cellIs" dxfId="3102" priority="25" operator="equal">
      <formula>"varies"</formula>
    </cfRule>
  </conditionalFormatting>
  <conditionalFormatting sqref="N40:N54">
    <cfRule type="cellIs" dxfId="3101" priority="24" operator="equal">
      <formula>"varies"</formula>
    </cfRule>
  </conditionalFormatting>
  <conditionalFormatting sqref="N40:N54">
    <cfRule type="cellIs" dxfId="3100" priority="23" operator="equal">
      <formula>"varies"</formula>
    </cfRule>
  </conditionalFormatting>
  <conditionalFormatting sqref="D40:D54">
    <cfRule type="cellIs" dxfId="3099" priority="22" operator="equal">
      <formula>"varies"</formula>
    </cfRule>
  </conditionalFormatting>
  <conditionalFormatting sqref="D40:D54">
    <cfRule type="cellIs" dxfId="3098" priority="21" operator="equal">
      <formula>"varies"</formula>
    </cfRule>
  </conditionalFormatting>
  <conditionalFormatting sqref="N40:N54">
    <cfRule type="cellIs" dxfId="3097" priority="20" operator="equal">
      <formula>"varies"</formula>
    </cfRule>
  </conditionalFormatting>
  <conditionalFormatting sqref="N13:N27">
    <cfRule type="cellIs" dxfId="3096" priority="19" operator="equal">
      <formula>"varies"</formula>
    </cfRule>
  </conditionalFormatting>
  <conditionalFormatting sqref="D40:D54">
    <cfRule type="cellIs" dxfId="3095" priority="18" operator="equal">
      <formula>"varies"</formula>
    </cfRule>
  </conditionalFormatting>
  <conditionalFormatting sqref="N40:N54">
    <cfRule type="cellIs" dxfId="3094" priority="17" operator="equal">
      <formula>"varies"</formula>
    </cfRule>
  </conditionalFormatting>
  <conditionalFormatting sqref="C13:C27">
    <cfRule type="cellIs" dxfId="3093" priority="16" operator="equal">
      <formula>"varies"</formula>
    </cfRule>
  </conditionalFormatting>
  <conditionalFormatting sqref="C40:C54">
    <cfRule type="cellIs" dxfId="3092" priority="15" operator="equal">
      <formula>"varies"</formula>
    </cfRule>
  </conditionalFormatting>
  <conditionalFormatting sqref="M13:M27">
    <cfRule type="cellIs" dxfId="3091" priority="14" operator="equal">
      <formula>"varies"</formula>
    </cfRule>
  </conditionalFormatting>
  <conditionalFormatting sqref="M40:M54">
    <cfRule type="cellIs" dxfId="3090" priority="13" operator="equal">
      <formula>"varies"</formula>
    </cfRule>
  </conditionalFormatting>
  <conditionalFormatting sqref="H14">
    <cfRule type="cellIs" dxfId="3089" priority="12" operator="equal">
      <formula>"varies"</formula>
    </cfRule>
  </conditionalFormatting>
  <conditionalFormatting sqref="H15">
    <cfRule type="cellIs" dxfId="3088" priority="11" operator="equal">
      <formula>"varies"</formula>
    </cfRule>
  </conditionalFormatting>
  <conditionalFormatting sqref="H16:H26">
    <cfRule type="cellIs" dxfId="3087" priority="10" operator="equal">
      <formula>"varies"</formula>
    </cfRule>
  </conditionalFormatting>
  <conditionalFormatting sqref="H41">
    <cfRule type="cellIs" dxfId="3086" priority="9" operator="equal">
      <formula>"varies"</formula>
    </cfRule>
  </conditionalFormatting>
  <conditionalFormatting sqref="H42">
    <cfRule type="cellIs" dxfId="3085" priority="8" operator="equal">
      <formula>"varies"</formula>
    </cfRule>
  </conditionalFormatting>
  <conditionalFormatting sqref="H43:H53">
    <cfRule type="cellIs" dxfId="3084" priority="7" operator="equal">
      <formula>"varies"</formula>
    </cfRule>
  </conditionalFormatting>
  <conditionalFormatting sqref="R14">
    <cfRule type="cellIs" dxfId="3083" priority="6" operator="equal">
      <formula>"varies"</formula>
    </cfRule>
  </conditionalFormatting>
  <conditionalFormatting sqref="R15">
    <cfRule type="cellIs" dxfId="3082" priority="5" operator="equal">
      <formula>"varies"</formula>
    </cfRule>
  </conditionalFormatting>
  <conditionalFormatting sqref="R16:R26">
    <cfRule type="cellIs" dxfId="3081" priority="4" operator="equal">
      <formula>"varies"</formula>
    </cfRule>
  </conditionalFormatting>
  <conditionalFormatting sqref="R41">
    <cfRule type="cellIs" dxfId="3080" priority="3" operator="equal">
      <formula>"varies"</formula>
    </cfRule>
  </conditionalFormatting>
  <conditionalFormatting sqref="R42">
    <cfRule type="cellIs" dxfId="3079" priority="2" operator="equal">
      <formula>"varies"</formula>
    </cfRule>
  </conditionalFormatting>
  <conditionalFormatting sqref="R43:R53">
    <cfRule type="cellIs" dxfId="3078"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234</v>
      </c>
      <c r="E7" s="332" t="s">
        <v>787</v>
      </c>
      <c r="F7" s="332"/>
      <c r="G7" s="332"/>
      <c r="H7" s="332"/>
      <c r="I7" s="332"/>
      <c r="J7" s="333"/>
      <c r="K7" s="132"/>
      <c r="L7" s="331"/>
      <c r="M7" s="332"/>
      <c r="N7" s="1012" t="s">
        <v>235</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236</v>
      </c>
      <c r="E34" s="332" t="s">
        <v>787</v>
      </c>
      <c r="F34" s="332"/>
      <c r="G34" s="332"/>
      <c r="H34" s="332"/>
      <c r="I34" s="332"/>
      <c r="J34" s="333"/>
      <c r="K34" s="132"/>
      <c r="L34" s="331"/>
      <c r="M34" s="332"/>
      <c r="N34" s="1012" t="s">
        <v>237</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3077" priority="114" operator="equal">
      <formula>"varies"</formula>
    </cfRule>
  </conditionalFormatting>
  <conditionalFormatting sqref="C13:D27 C40:D54 M13:N27 M40:N54 H14:H26 H41:H53 R14:R26 R41:R53">
    <cfRule type="cellIs" dxfId="3076" priority="113" operator="equal">
      <formula>"varies"</formula>
    </cfRule>
  </conditionalFormatting>
  <conditionalFormatting sqref="C13:D27 C40:D54 M13:N27 M40:N54 H14:H26 H41:H53 R14:R26 R41:R53">
    <cfRule type="cellIs" dxfId="3075" priority="112" operator="equal">
      <formula>"varies"</formula>
    </cfRule>
  </conditionalFormatting>
  <conditionalFormatting sqref="C13:D27 C40:D54 M13:N27 M40:N54 H14:H26 H41:H53 R14:R26 R41:R53">
    <cfRule type="cellIs" dxfId="3074" priority="111" operator="equal">
      <formula>"varies"</formula>
    </cfRule>
  </conditionalFormatting>
  <conditionalFormatting sqref="C13:D27 C40:D54 M13:N27 M40:N54 H14:H26 H41:H53 R14:R26 R41:R53">
    <cfRule type="cellIs" dxfId="3073" priority="110" operator="equal">
      <formula>"varies"</formula>
    </cfRule>
  </conditionalFormatting>
  <conditionalFormatting sqref="C13:D27 C40:D54 M13:N27 M40:N54 H14:H26 H41:H53 R14:R26 R41:R53">
    <cfRule type="cellIs" dxfId="3072" priority="109" operator="equal">
      <formula>"varies"</formula>
    </cfRule>
  </conditionalFormatting>
  <conditionalFormatting sqref="C13:D27 C40:D54 M13:N27 M40:N54 H14:H26 H41:H53 R14:R26 R41:R53">
    <cfRule type="cellIs" dxfId="3071" priority="108" operator="equal">
      <formula>"varies"</formula>
    </cfRule>
  </conditionalFormatting>
  <conditionalFormatting sqref="C13:D27 C40:D54 M13:N27 M40:N54 H14:H26 H41:H53 R14:R26 R41:R53">
    <cfRule type="cellIs" dxfId="3070" priority="107" operator="equal">
      <formula>"varies"</formula>
    </cfRule>
  </conditionalFormatting>
  <conditionalFormatting sqref="D13:D27">
    <cfRule type="cellIs" dxfId="3069" priority="106" operator="equal">
      <formula>"varies"</formula>
    </cfRule>
  </conditionalFormatting>
  <conditionalFormatting sqref="N13:N27">
    <cfRule type="cellIs" dxfId="3068" priority="105" operator="equal">
      <formula>"varies"</formula>
    </cfRule>
  </conditionalFormatting>
  <conditionalFormatting sqref="N40:N54">
    <cfRule type="cellIs" dxfId="3067" priority="104" operator="equal">
      <formula>"varies"</formula>
    </cfRule>
  </conditionalFormatting>
  <conditionalFormatting sqref="N40:N54">
    <cfRule type="cellIs" dxfId="3066" priority="103" operator="equal">
      <formula>"varies"</formula>
    </cfRule>
  </conditionalFormatting>
  <conditionalFormatting sqref="D40:D54">
    <cfRule type="cellIs" dxfId="3065" priority="102" operator="equal">
      <formula>"varies"</formula>
    </cfRule>
  </conditionalFormatting>
  <conditionalFormatting sqref="D40:D54">
    <cfRule type="cellIs" dxfId="3064" priority="101" operator="equal">
      <formula>"varies"</formula>
    </cfRule>
  </conditionalFormatting>
  <conditionalFormatting sqref="N40:N54">
    <cfRule type="cellIs" dxfId="3063" priority="100" operator="equal">
      <formula>"varies"</formula>
    </cfRule>
  </conditionalFormatting>
  <conditionalFormatting sqref="N13:N27">
    <cfRule type="cellIs" dxfId="3062" priority="99" operator="equal">
      <formula>"varies"</formula>
    </cfRule>
  </conditionalFormatting>
  <conditionalFormatting sqref="D40:D54">
    <cfRule type="cellIs" dxfId="3061" priority="98" operator="equal">
      <formula>"varies"</formula>
    </cfRule>
  </conditionalFormatting>
  <conditionalFormatting sqref="N40:N54">
    <cfRule type="cellIs" dxfId="3060" priority="97" operator="equal">
      <formula>"varies"</formula>
    </cfRule>
  </conditionalFormatting>
  <conditionalFormatting sqref="C13:C27">
    <cfRule type="cellIs" dxfId="3059" priority="96" operator="equal">
      <formula>"varies"</formula>
    </cfRule>
  </conditionalFormatting>
  <conditionalFormatting sqref="C40:C54">
    <cfRule type="cellIs" dxfId="3058" priority="95" operator="equal">
      <formula>"varies"</formula>
    </cfRule>
  </conditionalFormatting>
  <conditionalFormatting sqref="M13:M27">
    <cfRule type="cellIs" dxfId="3057" priority="94" operator="equal">
      <formula>"varies"</formula>
    </cfRule>
  </conditionalFormatting>
  <conditionalFormatting sqref="M40:M54">
    <cfRule type="cellIs" dxfId="3056" priority="93" operator="equal">
      <formula>"varies"</formula>
    </cfRule>
  </conditionalFormatting>
  <conditionalFormatting sqref="H14">
    <cfRule type="cellIs" dxfId="3055" priority="92" operator="equal">
      <formula>"varies"</formula>
    </cfRule>
  </conditionalFormatting>
  <conditionalFormatting sqref="H15">
    <cfRule type="cellIs" dxfId="3054" priority="91" operator="equal">
      <formula>"varies"</formula>
    </cfRule>
  </conditionalFormatting>
  <conditionalFormatting sqref="H16:H26">
    <cfRule type="cellIs" dxfId="3053" priority="90" operator="equal">
      <formula>"varies"</formula>
    </cfRule>
  </conditionalFormatting>
  <conditionalFormatting sqref="H41">
    <cfRule type="cellIs" dxfId="3052" priority="89" operator="equal">
      <formula>"varies"</formula>
    </cfRule>
  </conditionalFormatting>
  <conditionalFormatting sqref="H42">
    <cfRule type="cellIs" dxfId="3051" priority="88" operator="equal">
      <formula>"varies"</formula>
    </cfRule>
  </conditionalFormatting>
  <conditionalFormatting sqref="H43:H53">
    <cfRule type="cellIs" dxfId="3050" priority="87" operator="equal">
      <formula>"varies"</formula>
    </cfRule>
  </conditionalFormatting>
  <conditionalFormatting sqref="R14">
    <cfRule type="cellIs" dxfId="3049" priority="86" operator="equal">
      <formula>"varies"</formula>
    </cfRule>
  </conditionalFormatting>
  <conditionalFormatting sqref="R15">
    <cfRule type="cellIs" dxfId="3048" priority="85" operator="equal">
      <formula>"varies"</formula>
    </cfRule>
  </conditionalFormatting>
  <conditionalFormatting sqref="R16:R26">
    <cfRule type="cellIs" dxfId="3047" priority="84" operator="equal">
      <formula>"varies"</formula>
    </cfRule>
  </conditionalFormatting>
  <conditionalFormatting sqref="R41">
    <cfRule type="cellIs" dxfId="3046" priority="83" operator="equal">
      <formula>"varies"</formula>
    </cfRule>
  </conditionalFormatting>
  <conditionalFormatting sqref="R42">
    <cfRule type="cellIs" dxfId="3045" priority="82" operator="equal">
      <formula>"varies"</formula>
    </cfRule>
  </conditionalFormatting>
  <conditionalFormatting sqref="R43:R53">
    <cfRule type="cellIs" dxfId="3044" priority="81" operator="equal">
      <formula>"varies"</formula>
    </cfRule>
  </conditionalFormatting>
  <conditionalFormatting sqref="C40">
    <cfRule type="cellIs" dxfId="3043" priority="80" operator="equal">
      <formula>"varies"</formula>
    </cfRule>
  </conditionalFormatting>
  <conditionalFormatting sqref="D13:D27">
    <cfRule type="cellIs" dxfId="3042" priority="79" operator="equal">
      <formula>"varies"</formula>
    </cfRule>
  </conditionalFormatting>
  <conditionalFormatting sqref="N13:N27">
    <cfRule type="cellIs" dxfId="3041" priority="78" operator="equal">
      <formula>"varies"</formula>
    </cfRule>
  </conditionalFormatting>
  <conditionalFormatting sqref="N40:N54">
    <cfRule type="cellIs" dxfId="3040" priority="77" operator="equal">
      <formula>"varies"</formula>
    </cfRule>
  </conditionalFormatting>
  <conditionalFormatting sqref="N40:N54">
    <cfRule type="cellIs" dxfId="3039" priority="76" operator="equal">
      <formula>"varies"</formula>
    </cfRule>
  </conditionalFormatting>
  <conditionalFormatting sqref="D40:D54">
    <cfRule type="cellIs" dxfId="3038" priority="75" operator="equal">
      <formula>"varies"</formula>
    </cfRule>
  </conditionalFormatting>
  <conditionalFormatting sqref="D40:D54">
    <cfRule type="cellIs" dxfId="3037" priority="74" operator="equal">
      <formula>"varies"</formula>
    </cfRule>
  </conditionalFormatting>
  <conditionalFormatting sqref="N40:N54">
    <cfRule type="cellIs" dxfId="3036" priority="73" operator="equal">
      <formula>"varies"</formula>
    </cfRule>
  </conditionalFormatting>
  <conditionalFormatting sqref="N13:N27">
    <cfRule type="cellIs" dxfId="3035" priority="72" operator="equal">
      <formula>"varies"</formula>
    </cfRule>
  </conditionalFormatting>
  <conditionalFormatting sqref="D40:D54">
    <cfRule type="cellIs" dxfId="3034" priority="71" operator="equal">
      <formula>"varies"</formula>
    </cfRule>
  </conditionalFormatting>
  <conditionalFormatting sqref="N40:N54">
    <cfRule type="cellIs" dxfId="3033" priority="70" operator="equal">
      <formula>"varies"</formula>
    </cfRule>
  </conditionalFormatting>
  <conditionalFormatting sqref="C13:C27">
    <cfRule type="cellIs" dxfId="3032" priority="69" operator="equal">
      <formula>"varies"</formula>
    </cfRule>
  </conditionalFormatting>
  <conditionalFormatting sqref="C40:C54">
    <cfRule type="cellIs" dxfId="3031" priority="68" operator="equal">
      <formula>"varies"</formula>
    </cfRule>
  </conditionalFormatting>
  <conditionalFormatting sqref="M13:M27">
    <cfRule type="cellIs" dxfId="3030" priority="67" operator="equal">
      <formula>"varies"</formula>
    </cfRule>
  </conditionalFormatting>
  <conditionalFormatting sqref="M40:M54">
    <cfRule type="cellIs" dxfId="3029" priority="66" operator="equal">
      <formula>"varies"</formula>
    </cfRule>
  </conditionalFormatting>
  <conditionalFormatting sqref="H14">
    <cfRule type="cellIs" dxfId="3028" priority="65" operator="equal">
      <formula>"varies"</formula>
    </cfRule>
  </conditionalFormatting>
  <conditionalFormatting sqref="H15">
    <cfRule type="cellIs" dxfId="3027" priority="64" operator="equal">
      <formula>"varies"</formula>
    </cfRule>
  </conditionalFormatting>
  <conditionalFormatting sqref="H16:H26">
    <cfRule type="cellIs" dxfId="3026" priority="63" operator="equal">
      <formula>"varies"</formula>
    </cfRule>
  </conditionalFormatting>
  <conditionalFormatting sqref="H41">
    <cfRule type="cellIs" dxfId="3025" priority="62" operator="equal">
      <formula>"varies"</formula>
    </cfRule>
  </conditionalFormatting>
  <conditionalFormatting sqref="H42">
    <cfRule type="cellIs" dxfId="3024" priority="61" operator="equal">
      <formula>"varies"</formula>
    </cfRule>
  </conditionalFormatting>
  <conditionalFormatting sqref="H43:H53">
    <cfRule type="cellIs" dxfId="3023" priority="60" operator="equal">
      <formula>"varies"</formula>
    </cfRule>
  </conditionalFormatting>
  <conditionalFormatting sqref="R14">
    <cfRule type="cellIs" dxfId="3022" priority="59" operator="equal">
      <formula>"varies"</formula>
    </cfRule>
  </conditionalFormatting>
  <conditionalFormatting sqref="R15">
    <cfRule type="cellIs" dxfId="3021" priority="58" operator="equal">
      <formula>"varies"</formula>
    </cfRule>
  </conditionalFormatting>
  <conditionalFormatting sqref="R16:R26">
    <cfRule type="cellIs" dxfId="3020" priority="57" operator="equal">
      <formula>"varies"</formula>
    </cfRule>
  </conditionalFormatting>
  <conditionalFormatting sqref="R41">
    <cfRule type="cellIs" dxfId="3019" priority="56" operator="equal">
      <formula>"varies"</formula>
    </cfRule>
  </conditionalFormatting>
  <conditionalFormatting sqref="R42">
    <cfRule type="cellIs" dxfId="3018" priority="55" operator="equal">
      <formula>"varies"</formula>
    </cfRule>
  </conditionalFormatting>
  <conditionalFormatting sqref="R43:R53">
    <cfRule type="cellIs" dxfId="3017" priority="54" operator="equal">
      <formula>"varies"</formula>
    </cfRule>
  </conditionalFormatting>
  <conditionalFormatting sqref="M13">
    <cfRule type="cellIs" dxfId="3016" priority="53" operator="equal">
      <formula>"varies"</formula>
    </cfRule>
  </conditionalFormatting>
  <conditionalFormatting sqref="D13:D27">
    <cfRule type="cellIs" dxfId="3015" priority="52" operator="equal">
      <formula>"varies"</formula>
    </cfRule>
  </conditionalFormatting>
  <conditionalFormatting sqref="N13:N27">
    <cfRule type="cellIs" dxfId="3014" priority="51" operator="equal">
      <formula>"varies"</formula>
    </cfRule>
  </conditionalFormatting>
  <conditionalFormatting sqref="N40:N54">
    <cfRule type="cellIs" dxfId="3013" priority="50" operator="equal">
      <formula>"varies"</formula>
    </cfRule>
  </conditionalFormatting>
  <conditionalFormatting sqref="N40:N54">
    <cfRule type="cellIs" dxfId="3012" priority="49" operator="equal">
      <formula>"varies"</formula>
    </cfRule>
  </conditionalFormatting>
  <conditionalFormatting sqref="D40:D54">
    <cfRule type="cellIs" dxfId="3011" priority="48" operator="equal">
      <formula>"varies"</formula>
    </cfRule>
  </conditionalFormatting>
  <conditionalFormatting sqref="D40:D54">
    <cfRule type="cellIs" dxfId="3010" priority="47" operator="equal">
      <formula>"varies"</formula>
    </cfRule>
  </conditionalFormatting>
  <conditionalFormatting sqref="N40:N54">
    <cfRule type="cellIs" dxfId="3009" priority="46" operator="equal">
      <formula>"varies"</formula>
    </cfRule>
  </conditionalFormatting>
  <conditionalFormatting sqref="N13:N27">
    <cfRule type="cellIs" dxfId="3008" priority="45" operator="equal">
      <formula>"varies"</formula>
    </cfRule>
  </conditionalFormatting>
  <conditionalFormatting sqref="D40:D54">
    <cfRule type="cellIs" dxfId="3007" priority="44" operator="equal">
      <formula>"varies"</formula>
    </cfRule>
  </conditionalFormatting>
  <conditionalFormatting sqref="N40:N54">
    <cfRule type="cellIs" dxfId="3006" priority="43" operator="equal">
      <formula>"varies"</formula>
    </cfRule>
  </conditionalFormatting>
  <conditionalFormatting sqref="C13:C27">
    <cfRule type="cellIs" dxfId="3005" priority="42" operator="equal">
      <formula>"varies"</formula>
    </cfRule>
  </conditionalFormatting>
  <conditionalFormatting sqref="C40:C54">
    <cfRule type="cellIs" dxfId="3004" priority="41" operator="equal">
      <formula>"varies"</formula>
    </cfRule>
  </conditionalFormatting>
  <conditionalFormatting sqref="M13:M27">
    <cfRule type="cellIs" dxfId="3003" priority="40" operator="equal">
      <formula>"varies"</formula>
    </cfRule>
  </conditionalFormatting>
  <conditionalFormatting sqref="M40:M54">
    <cfRule type="cellIs" dxfId="3002" priority="39" operator="equal">
      <formula>"varies"</formula>
    </cfRule>
  </conditionalFormatting>
  <conditionalFormatting sqref="H14">
    <cfRule type="cellIs" dxfId="3001" priority="38" operator="equal">
      <formula>"varies"</formula>
    </cfRule>
  </conditionalFormatting>
  <conditionalFormatting sqref="H15">
    <cfRule type="cellIs" dxfId="3000" priority="37" operator="equal">
      <formula>"varies"</formula>
    </cfRule>
  </conditionalFormatting>
  <conditionalFormatting sqref="H16:H26">
    <cfRule type="cellIs" dxfId="2999" priority="36" operator="equal">
      <formula>"varies"</formula>
    </cfRule>
  </conditionalFormatting>
  <conditionalFormatting sqref="H41">
    <cfRule type="cellIs" dxfId="2998" priority="35" operator="equal">
      <formula>"varies"</formula>
    </cfRule>
  </conditionalFormatting>
  <conditionalFormatting sqref="H42">
    <cfRule type="cellIs" dxfId="2997" priority="34" operator="equal">
      <formula>"varies"</formula>
    </cfRule>
  </conditionalFormatting>
  <conditionalFormatting sqref="H43:H53">
    <cfRule type="cellIs" dxfId="2996" priority="33" operator="equal">
      <formula>"varies"</formula>
    </cfRule>
  </conditionalFormatting>
  <conditionalFormatting sqref="R14">
    <cfRule type="cellIs" dxfId="2995" priority="32" operator="equal">
      <formula>"varies"</formula>
    </cfRule>
  </conditionalFormatting>
  <conditionalFormatting sqref="R15">
    <cfRule type="cellIs" dxfId="2994" priority="31" operator="equal">
      <formula>"varies"</formula>
    </cfRule>
  </conditionalFormatting>
  <conditionalFormatting sqref="R16:R26">
    <cfRule type="cellIs" dxfId="2993" priority="30" operator="equal">
      <formula>"varies"</formula>
    </cfRule>
  </conditionalFormatting>
  <conditionalFormatting sqref="R41">
    <cfRule type="cellIs" dxfId="2992" priority="29" operator="equal">
      <formula>"varies"</formula>
    </cfRule>
  </conditionalFormatting>
  <conditionalFormatting sqref="R42">
    <cfRule type="cellIs" dxfId="2991" priority="28" operator="equal">
      <formula>"varies"</formula>
    </cfRule>
  </conditionalFormatting>
  <conditionalFormatting sqref="R43:R53">
    <cfRule type="cellIs" dxfId="2990" priority="27" operator="equal">
      <formula>"varies"</formula>
    </cfRule>
  </conditionalFormatting>
  <conditionalFormatting sqref="D13:D27">
    <cfRule type="cellIs" dxfId="2989" priority="26" operator="equal">
      <formula>"varies"</formula>
    </cfRule>
  </conditionalFormatting>
  <conditionalFormatting sqref="N13:N27">
    <cfRule type="cellIs" dxfId="2988" priority="25" operator="equal">
      <formula>"varies"</formula>
    </cfRule>
  </conditionalFormatting>
  <conditionalFormatting sqref="N40:N54">
    <cfRule type="cellIs" dxfId="2987" priority="24" operator="equal">
      <formula>"varies"</formula>
    </cfRule>
  </conditionalFormatting>
  <conditionalFormatting sqref="N40:N54">
    <cfRule type="cellIs" dxfId="2986" priority="23" operator="equal">
      <formula>"varies"</formula>
    </cfRule>
  </conditionalFormatting>
  <conditionalFormatting sqref="D40:D54">
    <cfRule type="cellIs" dxfId="2985" priority="22" operator="equal">
      <formula>"varies"</formula>
    </cfRule>
  </conditionalFormatting>
  <conditionalFormatting sqref="D40:D54">
    <cfRule type="cellIs" dxfId="2984" priority="21" operator="equal">
      <formula>"varies"</formula>
    </cfRule>
  </conditionalFormatting>
  <conditionalFormatting sqref="N40:N54">
    <cfRule type="cellIs" dxfId="2983" priority="20" operator="equal">
      <formula>"varies"</formula>
    </cfRule>
  </conditionalFormatting>
  <conditionalFormatting sqref="N13:N27">
    <cfRule type="cellIs" dxfId="2982" priority="19" operator="equal">
      <formula>"varies"</formula>
    </cfRule>
  </conditionalFormatting>
  <conditionalFormatting sqref="D40:D54">
    <cfRule type="cellIs" dxfId="2981" priority="18" operator="equal">
      <formula>"varies"</formula>
    </cfRule>
  </conditionalFormatting>
  <conditionalFormatting sqref="N40:N54">
    <cfRule type="cellIs" dxfId="2980" priority="17" operator="equal">
      <formula>"varies"</formula>
    </cfRule>
  </conditionalFormatting>
  <conditionalFormatting sqref="C13:C27">
    <cfRule type="cellIs" dxfId="2979" priority="16" operator="equal">
      <formula>"varies"</formula>
    </cfRule>
  </conditionalFormatting>
  <conditionalFormatting sqref="C40:C54">
    <cfRule type="cellIs" dxfId="2978" priority="15" operator="equal">
      <formula>"varies"</formula>
    </cfRule>
  </conditionalFormatting>
  <conditionalFormatting sqref="M13:M27">
    <cfRule type="cellIs" dxfId="2977" priority="14" operator="equal">
      <formula>"varies"</formula>
    </cfRule>
  </conditionalFormatting>
  <conditionalFormatting sqref="M40:M54">
    <cfRule type="cellIs" dxfId="2976" priority="13" operator="equal">
      <formula>"varies"</formula>
    </cfRule>
  </conditionalFormatting>
  <conditionalFormatting sqref="H14">
    <cfRule type="cellIs" dxfId="2975" priority="12" operator="equal">
      <formula>"varies"</formula>
    </cfRule>
  </conditionalFormatting>
  <conditionalFormatting sqref="H15">
    <cfRule type="cellIs" dxfId="2974" priority="11" operator="equal">
      <formula>"varies"</formula>
    </cfRule>
  </conditionalFormatting>
  <conditionalFormatting sqref="H16:H26">
    <cfRule type="cellIs" dxfId="2973" priority="10" operator="equal">
      <formula>"varies"</formula>
    </cfRule>
  </conditionalFormatting>
  <conditionalFormatting sqref="H41">
    <cfRule type="cellIs" dxfId="2972" priority="9" operator="equal">
      <formula>"varies"</formula>
    </cfRule>
  </conditionalFormatting>
  <conditionalFormatting sqref="H42">
    <cfRule type="cellIs" dxfId="2971" priority="8" operator="equal">
      <formula>"varies"</formula>
    </cfRule>
  </conditionalFormatting>
  <conditionalFormatting sqref="H43:H53">
    <cfRule type="cellIs" dxfId="2970" priority="7" operator="equal">
      <formula>"varies"</formula>
    </cfRule>
  </conditionalFormatting>
  <conditionalFormatting sqref="R14">
    <cfRule type="cellIs" dxfId="2969" priority="6" operator="equal">
      <formula>"varies"</formula>
    </cfRule>
  </conditionalFormatting>
  <conditionalFormatting sqref="R15">
    <cfRule type="cellIs" dxfId="2968" priority="5" operator="equal">
      <formula>"varies"</formula>
    </cfRule>
  </conditionalFormatting>
  <conditionalFormatting sqref="R16:R26">
    <cfRule type="cellIs" dxfId="2967" priority="4" operator="equal">
      <formula>"varies"</formula>
    </cfRule>
  </conditionalFormatting>
  <conditionalFormatting sqref="R41">
    <cfRule type="cellIs" dxfId="2966" priority="3" operator="equal">
      <formula>"varies"</formula>
    </cfRule>
  </conditionalFormatting>
  <conditionalFormatting sqref="R42">
    <cfRule type="cellIs" dxfId="2965" priority="2" operator="equal">
      <formula>"varies"</formula>
    </cfRule>
  </conditionalFormatting>
  <conditionalFormatting sqref="R43:R53">
    <cfRule type="cellIs" dxfId="2964"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238</v>
      </c>
      <c r="E7" s="332" t="s">
        <v>787</v>
      </c>
      <c r="F7" s="332"/>
      <c r="G7" s="332"/>
      <c r="H7" s="332"/>
      <c r="I7" s="332"/>
      <c r="J7" s="333"/>
      <c r="K7" s="132"/>
      <c r="L7" s="331"/>
      <c r="M7" s="332"/>
      <c r="N7" s="1012" t="s">
        <v>239</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240</v>
      </c>
      <c r="E34" s="332" t="s">
        <v>787</v>
      </c>
      <c r="F34" s="332"/>
      <c r="G34" s="332"/>
      <c r="H34" s="332"/>
      <c r="I34" s="332"/>
      <c r="J34" s="333"/>
      <c r="K34" s="132"/>
      <c r="L34" s="331"/>
      <c r="M34" s="332"/>
      <c r="N34" s="1012" t="s">
        <v>259</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2963" priority="114" operator="equal">
      <formula>"varies"</formula>
    </cfRule>
  </conditionalFormatting>
  <conditionalFormatting sqref="C13:D27 C40:D54 M13:N27 M40:N54 H14:H26 H41:H53 R14:R26 R41:R53">
    <cfRule type="cellIs" dxfId="2962" priority="113" operator="equal">
      <formula>"varies"</formula>
    </cfRule>
  </conditionalFormatting>
  <conditionalFormatting sqref="C13:D27 C40:D54 M13:N27 M40:N54 H14:H26 H41:H53 R14:R26 R41:R53">
    <cfRule type="cellIs" dxfId="2961" priority="112" operator="equal">
      <formula>"varies"</formula>
    </cfRule>
  </conditionalFormatting>
  <conditionalFormatting sqref="C13:D27 C40:D54 M13:N27 M40:N54 H14:H26 H41:H53 R14:R26 R41:R53">
    <cfRule type="cellIs" dxfId="2960" priority="111" operator="equal">
      <formula>"varies"</formula>
    </cfRule>
  </conditionalFormatting>
  <conditionalFormatting sqref="C13:D27 C40:D54 M13:N27 M40:N54 H14:H26 H41:H53 R14:R26 R41:R53">
    <cfRule type="cellIs" dxfId="2959" priority="110" operator="equal">
      <formula>"varies"</formula>
    </cfRule>
  </conditionalFormatting>
  <conditionalFormatting sqref="C13:D27 C40:D54 M13:N27 M40:N54 H14:H26 H41:H53 R14:R26 R41:R53">
    <cfRule type="cellIs" dxfId="2958" priority="109" operator="equal">
      <formula>"varies"</formula>
    </cfRule>
  </conditionalFormatting>
  <conditionalFormatting sqref="C13:D27 C40:D54 M13:N27 M40:N54 H14:H26 H41:H53 R14:R26 R41:R53">
    <cfRule type="cellIs" dxfId="2957" priority="108" operator="equal">
      <formula>"varies"</formula>
    </cfRule>
  </conditionalFormatting>
  <conditionalFormatting sqref="C13:D27 C40:D54 M13:N27 M40:N54 H14:H26 H41:H53 R14:R26 R41:R53">
    <cfRule type="cellIs" dxfId="2956" priority="107" operator="equal">
      <formula>"varies"</formula>
    </cfRule>
  </conditionalFormatting>
  <conditionalFormatting sqref="D13:D27">
    <cfRule type="cellIs" dxfId="2955" priority="106" operator="equal">
      <formula>"varies"</formula>
    </cfRule>
  </conditionalFormatting>
  <conditionalFormatting sqref="N13:N27">
    <cfRule type="cellIs" dxfId="2954" priority="105" operator="equal">
      <formula>"varies"</formula>
    </cfRule>
  </conditionalFormatting>
  <conditionalFormatting sqref="N40:N54">
    <cfRule type="cellIs" dxfId="2953" priority="104" operator="equal">
      <formula>"varies"</formula>
    </cfRule>
  </conditionalFormatting>
  <conditionalFormatting sqref="N40:N54">
    <cfRule type="cellIs" dxfId="2952" priority="103" operator="equal">
      <formula>"varies"</formula>
    </cfRule>
  </conditionalFormatting>
  <conditionalFormatting sqref="D40:D54">
    <cfRule type="cellIs" dxfId="2951" priority="102" operator="equal">
      <formula>"varies"</formula>
    </cfRule>
  </conditionalFormatting>
  <conditionalFormatting sqref="D40:D54">
    <cfRule type="cellIs" dxfId="2950" priority="101" operator="equal">
      <formula>"varies"</formula>
    </cfRule>
  </conditionalFormatting>
  <conditionalFormatting sqref="N40:N54">
    <cfRule type="cellIs" dxfId="2949" priority="100" operator="equal">
      <formula>"varies"</formula>
    </cfRule>
  </conditionalFormatting>
  <conditionalFormatting sqref="N13:N27">
    <cfRule type="cellIs" dxfId="2948" priority="99" operator="equal">
      <formula>"varies"</formula>
    </cfRule>
  </conditionalFormatting>
  <conditionalFormatting sqref="D40:D54">
    <cfRule type="cellIs" dxfId="2947" priority="98" operator="equal">
      <formula>"varies"</formula>
    </cfRule>
  </conditionalFormatting>
  <conditionalFormatting sqref="N40:N54">
    <cfRule type="cellIs" dxfId="2946" priority="97" operator="equal">
      <formula>"varies"</formula>
    </cfRule>
  </conditionalFormatting>
  <conditionalFormatting sqref="C13:C27">
    <cfRule type="cellIs" dxfId="2945" priority="96" operator="equal">
      <formula>"varies"</formula>
    </cfRule>
  </conditionalFormatting>
  <conditionalFormatting sqref="C40:C54">
    <cfRule type="cellIs" dxfId="2944" priority="95" operator="equal">
      <formula>"varies"</formula>
    </cfRule>
  </conditionalFormatting>
  <conditionalFormatting sqref="M13:M27">
    <cfRule type="cellIs" dxfId="2943" priority="94" operator="equal">
      <formula>"varies"</formula>
    </cfRule>
  </conditionalFormatting>
  <conditionalFormatting sqref="M40:M54">
    <cfRule type="cellIs" dxfId="2942" priority="93" operator="equal">
      <formula>"varies"</formula>
    </cfRule>
  </conditionalFormatting>
  <conditionalFormatting sqref="H14">
    <cfRule type="cellIs" dxfId="2941" priority="92" operator="equal">
      <formula>"varies"</formula>
    </cfRule>
  </conditionalFormatting>
  <conditionalFormatting sqref="H15">
    <cfRule type="cellIs" dxfId="2940" priority="91" operator="equal">
      <formula>"varies"</formula>
    </cfRule>
  </conditionalFormatting>
  <conditionalFormatting sqref="H16:H26">
    <cfRule type="cellIs" dxfId="2939" priority="90" operator="equal">
      <formula>"varies"</formula>
    </cfRule>
  </conditionalFormatting>
  <conditionalFormatting sqref="H41">
    <cfRule type="cellIs" dxfId="2938" priority="89" operator="equal">
      <formula>"varies"</formula>
    </cfRule>
  </conditionalFormatting>
  <conditionalFormatting sqref="H42">
    <cfRule type="cellIs" dxfId="2937" priority="88" operator="equal">
      <formula>"varies"</formula>
    </cfRule>
  </conditionalFormatting>
  <conditionalFormatting sqref="H43:H53">
    <cfRule type="cellIs" dxfId="2936" priority="87" operator="equal">
      <formula>"varies"</formula>
    </cfRule>
  </conditionalFormatting>
  <conditionalFormatting sqref="R14">
    <cfRule type="cellIs" dxfId="2935" priority="86" operator="equal">
      <formula>"varies"</formula>
    </cfRule>
  </conditionalFormatting>
  <conditionalFormatting sqref="R15">
    <cfRule type="cellIs" dxfId="2934" priority="85" operator="equal">
      <formula>"varies"</formula>
    </cfRule>
  </conditionalFormatting>
  <conditionalFormatting sqref="R16:R26">
    <cfRule type="cellIs" dxfId="2933" priority="84" operator="equal">
      <formula>"varies"</formula>
    </cfRule>
  </conditionalFormatting>
  <conditionalFormatting sqref="R41">
    <cfRule type="cellIs" dxfId="2932" priority="83" operator="equal">
      <formula>"varies"</formula>
    </cfRule>
  </conditionalFormatting>
  <conditionalFormatting sqref="R42">
    <cfRule type="cellIs" dxfId="2931" priority="82" operator="equal">
      <formula>"varies"</formula>
    </cfRule>
  </conditionalFormatting>
  <conditionalFormatting sqref="R43:R53">
    <cfRule type="cellIs" dxfId="2930" priority="81" operator="equal">
      <formula>"varies"</formula>
    </cfRule>
  </conditionalFormatting>
  <conditionalFormatting sqref="C40">
    <cfRule type="cellIs" dxfId="2929" priority="80" operator="equal">
      <formula>"varies"</formula>
    </cfRule>
  </conditionalFormatting>
  <conditionalFormatting sqref="D13:D27">
    <cfRule type="cellIs" dxfId="2928" priority="79" operator="equal">
      <formula>"varies"</formula>
    </cfRule>
  </conditionalFormatting>
  <conditionalFormatting sqref="N13:N27">
    <cfRule type="cellIs" dxfId="2927" priority="78" operator="equal">
      <formula>"varies"</formula>
    </cfRule>
  </conditionalFormatting>
  <conditionalFormatting sqref="N40:N54">
    <cfRule type="cellIs" dxfId="2926" priority="77" operator="equal">
      <formula>"varies"</formula>
    </cfRule>
  </conditionalFormatting>
  <conditionalFormatting sqref="N40:N54">
    <cfRule type="cellIs" dxfId="2925" priority="76" operator="equal">
      <formula>"varies"</formula>
    </cfRule>
  </conditionalFormatting>
  <conditionalFormatting sqref="D40:D54">
    <cfRule type="cellIs" dxfId="2924" priority="75" operator="equal">
      <formula>"varies"</formula>
    </cfRule>
  </conditionalFormatting>
  <conditionalFormatting sqref="D40:D54">
    <cfRule type="cellIs" dxfId="2923" priority="74" operator="equal">
      <formula>"varies"</formula>
    </cfRule>
  </conditionalFormatting>
  <conditionalFormatting sqref="N40:N54">
    <cfRule type="cellIs" dxfId="2922" priority="73" operator="equal">
      <formula>"varies"</formula>
    </cfRule>
  </conditionalFormatting>
  <conditionalFormatting sqref="N13:N27">
    <cfRule type="cellIs" dxfId="2921" priority="72" operator="equal">
      <formula>"varies"</formula>
    </cfRule>
  </conditionalFormatting>
  <conditionalFormatting sqref="D40:D54">
    <cfRule type="cellIs" dxfId="2920" priority="71" operator="equal">
      <formula>"varies"</formula>
    </cfRule>
  </conditionalFormatting>
  <conditionalFormatting sqref="N40:N54">
    <cfRule type="cellIs" dxfId="2919" priority="70" operator="equal">
      <formula>"varies"</formula>
    </cfRule>
  </conditionalFormatting>
  <conditionalFormatting sqref="C13:C27">
    <cfRule type="cellIs" dxfId="2918" priority="69" operator="equal">
      <formula>"varies"</formula>
    </cfRule>
  </conditionalFormatting>
  <conditionalFormatting sqref="C40:C54">
    <cfRule type="cellIs" dxfId="2917" priority="68" operator="equal">
      <formula>"varies"</formula>
    </cfRule>
  </conditionalFormatting>
  <conditionalFormatting sqref="M13:M27">
    <cfRule type="cellIs" dxfId="2916" priority="67" operator="equal">
      <formula>"varies"</formula>
    </cfRule>
  </conditionalFormatting>
  <conditionalFormatting sqref="M40:M54">
    <cfRule type="cellIs" dxfId="2915" priority="66" operator="equal">
      <formula>"varies"</formula>
    </cfRule>
  </conditionalFormatting>
  <conditionalFormatting sqref="H14">
    <cfRule type="cellIs" dxfId="2914" priority="65" operator="equal">
      <formula>"varies"</formula>
    </cfRule>
  </conditionalFormatting>
  <conditionalFormatting sqref="H15">
    <cfRule type="cellIs" dxfId="2913" priority="64" operator="equal">
      <formula>"varies"</formula>
    </cfRule>
  </conditionalFormatting>
  <conditionalFormatting sqref="H16:H26">
    <cfRule type="cellIs" dxfId="2912" priority="63" operator="equal">
      <formula>"varies"</formula>
    </cfRule>
  </conditionalFormatting>
  <conditionalFormatting sqref="H41">
    <cfRule type="cellIs" dxfId="2911" priority="62" operator="equal">
      <formula>"varies"</formula>
    </cfRule>
  </conditionalFormatting>
  <conditionalFormatting sqref="H42">
    <cfRule type="cellIs" dxfId="2910" priority="61" operator="equal">
      <formula>"varies"</formula>
    </cfRule>
  </conditionalFormatting>
  <conditionalFormatting sqref="H43:H53">
    <cfRule type="cellIs" dxfId="2909" priority="60" operator="equal">
      <formula>"varies"</formula>
    </cfRule>
  </conditionalFormatting>
  <conditionalFormatting sqref="R14">
    <cfRule type="cellIs" dxfId="2908" priority="59" operator="equal">
      <formula>"varies"</formula>
    </cfRule>
  </conditionalFormatting>
  <conditionalFormatting sqref="R15">
    <cfRule type="cellIs" dxfId="2907" priority="58" operator="equal">
      <formula>"varies"</formula>
    </cfRule>
  </conditionalFormatting>
  <conditionalFormatting sqref="R16:R26">
    <cfRule type="cellIs" dxfId="2906" priority="57" operator="equal">
      <formula>"varies"</formula>
    </cfRule>
  </conditionalFormatting>
  <conditionalFormatting sqref="R41">
    <cfRule type="cellIs" dxfId="2905" priority="56" operator="equal">
      <formula>"varies"</formula>
    </cfRule>
  </conditionalFormatting>
  <conditionalFormatting sqref="R42">
    <cfRule type="cellIs" dxfId="2904" priority="55" operator="equal">
      <formula>"varies"</formula>
    </cfRule>
  </conditionalFormatting>
  <conditionalFormatting sqref="R43:R53">
    <cfRule type="cellIs" dxfId="2903" priority="54" operator="equal">
      <formula>"varies"</formula>
    </cfRule>
  </conditionalFormatting>
  <conditionalFormatting sqref="M13">
    <cfRule type="cellIs" dxfId="2902" priority="53" operator="equal">
      <formula>"varies"</formula>
    </cfRule>
  </conditionalFormatting>
  <conditionalFormatting sqref="D13:D27">
    <cfRule type="cellIs" dxfId="2901" priority="52" operator="equal">
      <formula>"varies"</formula>
    </cfRule>
  </conditionalFormatting>
  <conditionalFormatting sqref="N13:N27">
    <cfRule type="cellIs" dxfId="2900" priority="51" operator="equal">
      <formula>"varies"</formula>
    </cfRule>
  </conditionalFormatting>
  <conditionalFormatting sqref="N40:N54">
    <cfRule type="cellIs" dxfId="2899" priority="50" operator="equal">
      <formula>"varies"</formula>
    </cfRule>
  </conditionalFormatting>
  <conditionalFormatting sqref="N40:N54">
    <cfRule type="cellIs" dxfId="2898" priority="49" operator="equal">
      <formula>"varies"</formula>
    </cfRule>
  </conditionalFormatting>
  <conditionalFormatting sqref="D40:D54">
    <cfRule type="cellIs" dxfId="2897" priority="48" operator="equal">
      <formula>"varies"</formula>
    </cfRule>
  </conditionalFormatting>
  <conditionalFormatting sqref="D40:D54">
    <cfRule type="cellIs" dxfId="2896" priority="47" operator="equal">
      <formula>"varies"</formula>
    </cfRule>
  </conditionalFormatting>
  <conditionalFormatting sqref="N40:N54">
    <cfRule type="cellIs" dxfId="2895" priority="46" operator="equal">
      <formula>"varies"</formula>
    </cfRule>
  </conditionalFormatting>
  <conditionalFormatting sqref="N13:N27">
    <cfRule type="cellIs" dxfId="2894" priority="45" operator="equal">
      <formula>"varies"</formula>
    </cfRule>
  </conditionalFormatting>
  <conditionalFormatting sqref="D40:D54">
    <cfRule type="cellIs" dxfId="2893" priority="44" operator="equal">
      <formula>"varies"</formula>
    </cfRule>
  </conditionalFormatting>
  <conditionalFormatting sqref="N40:N54">
    <cfRule type="cellIs" dxfId="2892" priority="43" operator="equal">
      <formula>"varies"</formula>
    </cfRule>
  </conditionalFormatting>
  <conditionalFormatting sqref="C13:C27">
    <cfRule type="cellIs" dxfId="2891" priority="42" operator="equal">
      <formula>"varies"</formula>
    </cfRule>
  </conditionalFormatting>
  <conditionalFormatting sqref="C40:C54">
    <cfRule type="cellIs" dxfId="2890" priority="41" operator="equal">
      <formula>"varies"</formula>
    </cfRule>
  </conditionalFormatting>
  <conditionalFormatting sqref="M13:M27">
    <cfRule type="cellIs" dxfId="2889" priority="40" operator="equal">
      <formula>"varies"</formula>
    </cfRule>
  </conditionalFormatting>
  <conditionalFormatting sqref="M40:M54">
    <cfRule type="cellIs" dxfId="2888" priority="39" operator="equal">
      <formula>"varies"</formula>
    </cfRule>
  </conditionalFormatting>
  <conditionalFormatting sqref="H14">
    <cfRule type="cellIs" dxfId="2887" priority="38" operator="equal">
      <formula>"varies"</formula>
    </cfRule>
  </conditionalFormatting>
  <conditionalFormatting sqref="H15">
    <cfRule type="cellIs" dxfId="2886" priority="37" operator="equal">
      <formula>"varies"</formula>
    </cfRule>
  </conditionalFormatting>
  <conditionalFormatting sqref="H16:H26">
    <cfRule type="cellIs" dxfId="2885" priority="36" operator="equal">
      <formula>"varies"</formula>
    </cfRule>
  </conditionalFormatting>
  <conditionalFormatting sqref="H41">
    <cfRule type="cellIs" dxfId="2884" priority="35" operator="equal">
      <formula>"varies"</formula>
    </cfRule>
  </conditionalFormatting>
  <conditionalFormatting sqref="H42">
    <cfRule type="cellIs" dxfId="2883" priority="34" operator="equal">
      <formula>"varies"</formula>
    </cfRule>
  </conditionalFormatting>
  <conditionalFormatting sqref="H43:H53">
    <cfRule type="cellIs" dxfId="2882" priority="33" operator="equal">
      <formula>"varies"</formula>
    </cfRule>
  </conditionalFormatting>
  <conditionalFormatting sqref="R14">
    <cfRule type="cellIs" dxfId="2881" priority="32" operator="equal">
      <formula>"varies"</formula>
    </cfRule>
  </conditionalFormatting>
  <conditionalFormatting sqref="R15">
    <cfRule type="cellIs" dxfId="2880" priority="31" operator="equal">
      <formula>"varies"</formula>
    </cfRule>
  </conditionalFormatting>
  <conditionalFormatting sqref="R16:R26">
    <cfRule type="cellIs" dxfId="2879" priority="30" operator="equal">
      <formula>"varies"</formula>
    </cfRule>
  </conditionalFormatting>
  <conditionalFormatting sqref="R41">
    <cfRule type="cellIs" dxfId="2878" priority="29" operator="equal">
      <formula>"varies"</formula>
    </cfRule>
  </conditionalFormatting>
  <conditionalFormatting sqref="R42">
    <cfRule type="cellIs" dxfId="2877" priority="28" operator="equal">
      <formula>"varies"</formula>
    </cfRule>
  </conditionalFormatting>
  <conditionalFormatting sqref="R43:R53">
    <cfRule type="cellIs" dxfId="2876" priority="27" operator="equal">
      <formula>"varies"</formula>
    </cfRule>
  </conditionalFormatting>
  <conditionalFormatting sqref="D13:D27">
    <cfRule type="cellIs" dxfId="2875" priority="26" operator="equal">
      <formula>"varies"</formula>
    </cfRule>
  </conditionalFormatting>
  <conditionalFormatting sqref="N13:N27">
    <cfRule type="cellIs" dxfId="2874" priority="25" operator="equal">
      <formula>"varies"</formula>
    </cfRule>
  </conditionalFormatting>
  <conditionalFormatting sqref="N40:N54">
    <cfRule type="cellIs" dxfId="2873" priority="24" operator="equal">
      <formula>"varies"</formula>
    </cfRule>
  </conditionalFormatting>
  <conditionalFormatting sqref="N40:N54">
    <cfRule type="cellIs" dxfId="2872" priority="23" operator="equal">
      <formula>"varies"</formula>
    </cfRule>
  </conditionalFormatting>
  <conditionalFormatting sqref="D40:D54">
    <cfRule type="cellIs" dxfId="2871" priority="22" operator="equal">
      <formula>"varies"</formula>
    </cfRule>
  </conditionalFormatting>
  <conditionalFormatting sqref="D40:D54">
    <cfRule type="cellIs" dxfId="2870" priority="21" operator="equal">
      <formula>"varies"</formula>
    </cfRule>
  </conditionalFormatting>
  <conditionalFormatting sqref="N40:N54">
    <cfRule type="cellIs" dxfId="2869" priority="20" operator="equal">
      <formula>"varies"</formula>
    </cfRule>
  </conditionalFormatting>
  <conditionalFormatting sqref="N13:N27">
    <cfRule type="cellIs" dxfId="2868" priority="19" operator="equal">
      <formula>"varies"</formula>
    </cfRule>
  </conditionalFormatting>
  <conditionalFormatting sqref="D40:D54">
    <cfRule type="cellIs" dxfId="2867" priority="18" operator="equal">
      <formula>"varies"</formula>
    </cfRule>
  </conditionalFormatting>
  <conditionalFormatting sqref="N40:N54">
    <cfRule type="cellIs" dxfId="2866" priority="17" operator="equal">
      <formula>"varies"</formula>
    </cfRule>
  </conditionalFormatting>
  <conditionalFormatting sqref="C13:C27">
    <cfRule type="cellIs" dxfId="2865" priority="16" operator="equal">
      <formula>"varies"</formula>
    </cfRule>
  </conditionalFormatting>
  <conditionalFormatting sqref="C40:C54">
    <cfRule type="cellIs" dxfId="2864" priority="15" operator="equal">
      <formula>"varies"</formula>
    </cfRule>
  </conditionalFormatting>
  <conditionalFormatting sqref="M13:M27">
    <cfRule type="cellIs" dxfId="2863" priority="14" operator="equal">
      <formula>"varies"</formula>
    </cfRule>
  </conditionalFormatting>
  <conditionalFormatting sqref="M40:M54">
    <cfRule type="cellIs" dxfId="2862" priority="13" operator="equal">
      <formula>"varies"</formula>
    </cfRule>
  </conditionalFormatting>
  <conditionalFormatting sqref="H14">
    <cfRule type="cellIs" dxfId="2861" priority="12" operator="equal">
      <formula>"varies"</formula>
    </cfRule>
  </conditionalFormatting>
  <conditionalFormatting sqref="H15">
    <cfRule type="cellIs" dxfId="2860" priority="11" operator="equal">
      <formula>"varies"</formula>
    </cfRule>
  </conditionalFormatting>
  <conditionalFormatting sqref="H16:H26">
    <cfRule type="cellIs" dxfId="2859" priority="10" operator="equal">
      <formula>"varies"</formula>
    </cfRule>
  </conditionalFormatting>
  <conditionalFormatting sqref="H41">
    <cfRule type="cellIs" dxfId="2858" priority="9" operator="equal">
      <formula>"varies"</formula>
    </cfRule>
  </conditionalFormatting>
  <conditionalFormatting sqref="H42">
    <cfRule type="cellIs" dxfId="2857" priority="8" operator="equal">
      <formula>"varies"</formula>
    </cfRule>
  </conditionalFormatting>
  <conditionalFormatting sqref="H43:H53">
    <cfRule type="cellIs" dxfId="2856" priority="7" operator="equal">
      <formula>"varies"</formula>
    </cfRule>
  </conditionalFormatting>
  <conditionalFormatting sqref="R14">
    <cfRule type="cellIs" dxfId="2855" priority="6" operator="equal">
      <formula>"varies"</formula>
    </cfRule>
  </conditionalFormatting>
  <conditionalFormatting sqref="R15">
    <cfRule type="cellIs" dxfId="2854" priority="5" operator="equal">
      <formula>"varies"</formula>
    </cfRule>
  </conditionalFormatting>
  <conditionalFormatting sqref="R16:R26">
    <cfRule type="cellIs" dxfId="2853" priority="4" operator="equal">
      <formula>"varies"</formula>
    </cfRule>
  </conditionalFormatting>
  <conditionalFormatting sqref="R41">
    <cfRule type="cellIs" dxfId="2852" priority="3" operator="equal">
      <formula>"varies"</formula>
    </cfRule>
  </conditionalFormatting>
  <conditionalFormatting sqref="R42">
    <cfRule type="cellIs" dxfId="2851" priority="2" operator="equal">
      <formula>"varies"</formula>
    </cfRule>
  </conditionalFormatting>
  <conditionalFormatting sqref="R43:R53">
    <cfRule type="cellIs" dxfId="2850"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241</v>
      </c>
      <c r="E7" s="332" t="s">
        <v>787</v>
      </c>
      <c r="F7" s="332"/>
      <c r="G7" s="332"/>
      <c r="H7" s="332"/>
      <c r="I7" s="332"/>
      <c r="J7" s="333"/>
      <c r="K7" s="132"/>
      <c r="L7" s="331"/>
      <c r="M7" s="332"/>
      <c r="N7" s="1012" t="s">
        <v>242</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243</v>
      </c>
      <c r="E34" s="332" t="s">
        <v>787</v>
      </c>
      <c r="F34" s="332"/>
      <c r="G34" s="332"/>
      <c r="H34" s="332"/>
      <c r="I34" s="332"/>
      <c r="J34" s="333"/>
      <c r="K34" s="132"/>
      <c r="L34" s="331"/>
      <c r="M34" s="332"/>
      <c r="N34" s="1012" t="s">
        <v>244</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2849" priority="114" operator="equal">
      <formula>"varies"</formula>
    </cfRule>
  </conditionalFormatting>
  <conditionalFormatting sqref="C13:D27 C40:D54 M13:N27 M40:N54 H14:H26 H41:H53 R14:R26 R41:R53">
    <cfRule type="cellIs" dxfId="2848" priority="113" operator="equal">
      <formula>"varies"</formula>
    </cfRule>
  </conditionalFormatting>
  <conditionalFormatting sqref="C13:D27 C40:D54 M13:N27 M40:N54 H14:H26 H41:H53 R14:R26 R41:R53">
    <cfRule type="cellIs" dxfId="2847" priority="112" operator="equal">
      <formula>"varies"</formula>
    </cfRule>
  </conditionalFormatting>
  <conditionalFormatting sqref="C13:D27 C40:D54 M13:N27 M40:N54 H14:H26 H41:H53 R14:R26 R41:R53">
    <cfRule type="cellIs" dxfId="2846" priority="111" operator="equal">
      <formula>"varies"</formula>
    </cfRule>
  </conditionalFormatting>
  <conditionalFormatting sqref="C13:D27 C40:D54 M13:N27 M40:N54 H14:H26 H41:H53 R14:R26 R41:R53">
    <cfRule type="cellIs" dxfId="2845" priority="110" operator="equal">
      <formula>"varies"</formula>
    </cfRule>
  </conditionalFormatting>
  <conditionalFormatting sqref="C13:D27 C40:D54 M13:N27 M40:N54 H14:H26 H41:H53 R14:R26 R41:R53">
    <cfRule type="cellIs" dxfId="2844" priority="109" operator="equal">
      <formula>"varies"</formula>
    </cfRule>
  </conditionalFormatting>
  <conditionalFormatting sqref="C13:D27 C40:D54 M13:N27 M40:N54 H14:H26 H41:H53 R14:R26 R41:R53">
    <cfRule type="cellIs" dxfId="2843" priority="108" operator="equal">
      <formula>"varies"</formula>
    </cfRule>
  </conditionalFormatting>
  <conditionalFormatting sqref="C13:D27 C40:D54 M13:N27 M40:N54 H14:H26 H41:H53 R14:R26 R41:R53">
    <cfRule type="cellIs" dxfId="2842" priority="107" operator="equal">
      <formula>"varies"</formula>
    </cfRule>
  </conditionalFormatting>
  <conditionalFormatting sqref="D13:D27">
    <cfRule type="cellIs" dxfId="2841" priority="106" operator="equal">
      <formula>"varies"</formula>
    </cfRule>
  </conditionalFormatting>
  <conditionalFormatting sqref="N13:N27">
    <cfRule type="cellIs" dxfId="2840" priority="105" operator="equal">
      <formula>"varies"</formula>
    </cfRule>
  </conditionalFormatting>
  <conditionalFormatting sqref="N40:N54">
    <cfRule type="cellIs" dxfId="2839" priority="104" operator="equal">
      <formula>"varies"</formula>
    </cfRule>
  </conditionalFormatting>
  <conditionalFormatting sqref="N40:N54">
    <cfRule type="cellIs" dxfId="2838" priority="103" operator="equal">
      <formula>"varies"</formula>
    </cfRule>
  </conditionalFormatting>
  <conditionalFormatting sqref="D40:D54">
    <cfRule type="cellIs" dxfId="2837" priority="102" operator="equal">
      <formula>"varies"</formula>
    </cfRule>
  </conditionalFormatting>
  <conditionalFormatting sqref="D40:D54">
    <cfRule type="cellIs" dxfId="2836" priority="101" operator="equal">
      <formula>"varies"</formula>
    </cfRule>
  </conditionalFormatting>
  <conditionalFormatting sqref="N40:N54">
    <cfRule type="cellIs" dxfId="2835" priority="100" operator="equal">
      <formula>"varies"</formula>
    </cfRule>
  </conditionalFormatting>
  <conditionalFormatting sqref="N13:N27">
    <cfRule type="cellIs" dxfId="2834" priority="99" operator="equal">
      <formula>"varies"</formula>
    </cfRule>
  </conditionalFormatting>
  <conditionalFormatting sqref="D40:D54">
    <cfRule type="cellIs" dxfId="2833" priority="98" operator="equal">
      <formula>"varies"</formula>
    </cfRule>
  </conditionalFormatting>
  <conditionalFormatting sqref="N40:N54">
    <cfRule type="cellIs" dxfId="2832" priority="97" operator="equal">
      <formula>"varies"</formula>
    </cfRule>
  </conditionalFormatting>
  <conditionalFormatting sqref="C13:C27">
    <cfRule type="cellIs" dxfId="2831" priority="96" operator="equal">
      <formula>"varies"</formula>
    </cfRule>
  </conditionalFormatting>
  <conditionalFormatting sqref="C40:C54">
    <cfRule type="cellIs" dxfId="2830" priority="95" operator="equal">
      <formula>"varies"</formula>
    </cfRule>
  </conditionalFormatting>
  <conditionalFormatting sqref="M13:M27">
    <cfRule type="cellIs" dxfId="2829" priority="94" operator="equal">
      <formula>"varies"</formula>
    </cfRule>
  </conditionalFormatting>
  <conditionalFormatting sqref="M40:M54">
    <cfRule type="cellIs" dxfId="2828" priority="93" operator="equal">
      <formula>"varies"</formula>
    </cfRule>
  </conditionalFormatting>
  <conditionalFormatting sqref="H14">
    <cfRule type="cellIs" dxfId="2827" priority="92" operator="equal">
      <formula>"varies"</formula>
    </cfRule>
  </conditionalFormatting>
  <conditionalFormatting sqref="H15">
    <cfRule type="cellIs" dxfId="2826" priority="91" operator="equal">
      <formula>"varies"</formula>
    </cfRule>
  </conditionalFormatting>
  <conditionalFormatting sqref="H16:H26">
    <cfRule type="cellIs" dxfId="2825" priority="90" operator="equal">
      <formula>"varies"</formula>
    </cfRule>
  </conditionalFormatting>
  <conditionalFormatting sqref="H41">
    <cfRule type="cellIs" dxfId="2824" priority="89" operator="equal">
      <formula>"varies"</formula>
    </cfRule>
  </conditionalFormatting>
  <conditionalFormatting sqref="H42">
    <cfRule type="cellIs" dxfId="2823" priority="88" operator="equal">
      <formula>"varies"</formula>
    </cfRule>
  </conditionalFormatting>
  <conditionalFormatting sqref="H43:H53">
    <cfRule type="cellIs" dxfId="2822" priority="87" operator="equal">
      <formula>"varies"</formula>
    </cfRule>
  </conditionalFormatting>
  <conditionalFormatting sqref="R14">
    <cfRule type="cellIs" dxfId="2821" priority="86" operator="equal">
      <formula>"varies"</formula>
    </cfRule>
  </conditionalFormatting>
  <conditionalFormatting sqref="R15">
    <cfRule type="cellIs" dxfId="2820" priority="85" operator="equal">
      <formula>"varies"</formula>
    </cfRule>
  </conditionalFormatting>
  <conditionalFormatting sqref="R16:R26">
    <cfRule type="cellIs" dxfId="2819" priority="84" operator="equal">
      <formula>"varies"</formula>
    </cfRule>
  </conditionalFormatting>
  <conditionalFormatting sqref="R41">
    <cfRule type="cellIs" dxfId="2818" priority="83" operator="equal">
      <formula>"varies"</formula>
    </cfRule>
  </conditionalFormatting>
  <conditionalFormatting sqref="R42">
    <cfRule type="cellIs" dxfId="2817" priority="82" operator="equal">
      <formula>"varies"</formula>
    </cfRule>
  </conditionalFormatting>
  <conditionalFormatting sqref="R43:R53">
    <cfRule type="cellIs" dxfId="2816" priority="81" operator="equal">
      <formula>"varies"</formula>
    </cfRule>
  </conditionalFormatting>
  <conditionalFormatting sqref="C40">
    <cfRule type="cellIs" dxfId="2815" priority="80" operator="equal">
      <formula>"varies"</formula>
    </cfRule>
  </conditionalFormatting>
  <conditionalFormatting sqref="D13:D27">
    <cfRule type="cellIs" dxfId="2814" priority="79" operator="equal">
      <formula>"varies"</formula>
    </cfRule>
  </conditionalFormatting>
  <conditionalFormatting sqref="N13:N27">
    <cfRule type="cellIs" dxfId="2813" priority="78" operator="equal">
      <formula>"varies"</formula>
    </cfRule>
  </conditionalFormatting>
  <conditionalFormatting sqref="N40:N54">
    <cfRule type="cellIs" dxfId="2812" priority="77" operator="equal">
      <formula>"varies"</formula>
    </cfRule>
  </conditionalFormatting>
  <conditionalFormatting sqref="N40:N54">
    <cfRule type="cellIs" dxfId="2811" priority="76" operator="equal">
      <formula>"varies"</formula>
    </cfRule>
  </conditionalFormatting>
  <conditionalFormatting sqref="D40:D54">
    <cfRule type="cellIs" dxfId="2810" priority="75" operator="equal">
      <formula>"varies"</formula>
    </cfRule>
  </conditionalFormatting>
  <conditionalFormatting sqref="D40:D54">
    <cfRule type="cellIs" dxfId="2809" priority="74" operator="equal">
      <formula>"varies"</formula>
    </cfRule>
  </conditionalFormatting>
  <conditionalFormatting sqref="N40:N54">
    <cfRule type="cellIs" dxfId="2808" priority="73" operator="equal">
      <formula>"varies"</formula>
    </cfRule>
  </conditionalFormatting>
  <conditionalFormatting sqref="N13:N27">
    <cfRule type="cellIs" dxfId="2807" priority="72" operator="equal">
      <formula>"varies"</formula>
    </cfRule>
  </conditionalFormatting>
  <conditionalFormatting sqref="D40:D54">
    <cfRule type="cellIs" dxfId="2806" priority="71" operator="equal">
      <formula>"varies"</formula>
    </cfRule>
  </conditionalFormatting>
  <conditionalFormatting sqref="N40:N54">
    <cfRule type="cellIs" dxfId="2805" priority="70" operator="equal">
      <formula>"varies"</formula>
    </cfRule>
  </conditionalFormatting>
  <conditionalFormatting sqref="C13:C27">
    <cfRule type="cellIs" dxfId="2804" priority="69" operator="equal">
      <formula>"varies"</formula>
    </cfRule>
  </conditionalFormatting>
  <conditionalFormatting sqref="C40:C54">
    <cfRule type="cellIs" dxfId="2803" priority="68" operator="equal">
      <formula>"varies"</formula>
    </cfRule>
  </conditionalFormatting>
  <conditionalFormatting sqref="M13:M27">
    <cfRule type="cellIs" dxfId="2802" priority="67" operator="equal">
      <formula>"varies"</formula>
    </cfRule>
  </conditionalFormatting>
  <conditionalFormatting sqref="M40:M54">
    <cfRule type="cellIs" dxfId="2801" priority="66" operator="equal">
      <formula>"varies"</formula>
    </cfRule>
  </conditionalFormatting>
  <conditionalFormatting sqref="H14">
    <cfRule type="cellIs" dxfId="2800" priority="65" operator="equal">
      <formula>"varies"</formula>
    </cfRule>
  </conditionalFormatting>
  <conditionalFormatting sqref="H15">
    <cfRule type="cellIs" dxfId="2799" priority="64" operator="equal">
      <formula>"varies"</formula>
    </cfRule>
  </conditionalFormatting>
  <conditionalFormatting sqref="H16:H26">
    <cfRule type="cellIs" dxfId="2798" priority="63" operator="equal">
      <formula>"varies"</formula>
    </cfRule>
  </conditionalFormatting>
  <conditionalFormatting sqref="H41">
    <cfRule type="cellIs" dxfId="2797" priority="62" operator="equal">
      <formula>"varies"</formula>
    </cfRule>
  </conditionalFormatting>
  <conditionalFormatting sqref="H42">
    <cfRule type="cellIs" dxfId="2796" priority="61" operator="equal">
      <formula>"varies"</formula>
    </cfRule>
  </conditionalFormatting>
  <conditionalFormatting sqref="H43:H53">
    <cfRule type="cellIs" dxfId="2795" priority="60" operator="equal">
      <formula>"varies"</formula>
    </cfRule>
  </conditionalFormatting>
  <conditionalFormatting sqref="R14">
    <cfRule type="cellIs" dxfId="2794" priority="59" operator="equal">
      <formula>"varies"</formula>
    </cfRule>
  </conditionalFormatting>
  <conditionalFormatting sqref="R15">
    <cfRule type="cellIs" dxfId="2793" priority="58" operator="equal">
      <formula>"varies"</formula>
    </cfRule>
  </conditionalFormatting>
  <conditionalFormatting sqref="R16:R26">
    <cfRule type="cellIs" dxfId="2792" priority="57" operator="equal">
      <formula>"varies"</formula>
    </cfRule>
  </conditionalFormatting>
  <conditionalFormatting sqref="R41">
    <cfRule type="cellIs" dxfId="2791" priority="56" operator="equal">
      <formula>"varies"</formula>
    </cfRule>
  </conditionalFormatting>
  <conditionalFormatting sqref="R42">
    <cfRule type="cellIs" dxfId="2790" priority="55" operator="equal">
      <formula>"varies"</formula>
    </cfRule>
  </conditionalFormatting>
  <conditionalFormatting sqref="R43:R53">
    <cfRule type="cellIs" dxfId="2789" priority="54" operator="equal">
      <formula>"varies"</formula>
    </cfRule>
  </conditionalFormatting>
  <conditionalFormatting sqref="M13">
    <cfRule type="cellIs" dxfId="2788" priority="53" operator="equal">
      <formula>"varies"</formula>
    </cfRule>
  </conditionalFormatting>
  <conditionalFormatting sqref="D13:D27">
    <cfRule type="cellIs" dxfId="2787" priority="52" operator="equal">
      <formula>"varies"</formula>
    </cfRule>
  </conditionalFormatting>
  <conditionalFormatting sqref="N13:N27">
    <cfRule type="cellIs" dxfId="2786" priority="51" operator="equal">
      <formula>"varies"</formula>
    </cfRule>
  </conditionalFormatting>
  <conditionalFormatting sqref="N40:N54">
    <cfRule type="cellIs" dxfId="2785" priority="50" operator="equal">
      <formula>"varies"</formula>
    </cfRule>
  </conditionalFormatting>
  <conditionalFormatting sqref="N40:N54">
    <cfRule type="cellIs" dxfId="2784" priority="49" operator="equal">
      <formula>"varies"</formula>
    </cfRule>
  </conditionalFormatting>
  <conditionalFormatting sqref="D40:D54">
    <cfRule type="cellIs" dxfId="2783" priority="48" operator="equal">
      <formula>"varies"</formula>
    </cfRule>
  </conditionalFormatting>
  <conditionalFormatting sqref="D40:D54">
    <cfRule type="cellIs" dxfId="2782" priority="47" operator="equal">
      <formula>"varies"</formula>
    </cfRule>
  </conditionalFormatting>
  <conditionalFormatting sqref="N40:N54">
    <cfRule type="cellIs" dxfId="2781" priority="46" operator="equal">
      <formula>"varies"</formula>
    </cfRule>
  </conditionalFormatting>
  <conditionalFormatting sqref="N13:N27">
    <cfRule type="cellIs" dxfId="2780" priority="45" operator="equal">
      <formula>"varies"</formula>
    </cfRule>
  </conditionalFormatting>
  <conditionalFormatting sqref="D40:D54">
    <cfRule type="cellIs" dxfId="2779" priority="44" operator="equal">
      <formula>"varies"</formula>
    </cfRule>
  </conditionalFormatting>
  <conditionalFormatting sqref="N40:N54">
    <cfRule type="cellIs" dxfId="2778" priority="43" operator="equal">
      <formula>"varies"</formula>
    </cfRule>
  </conditionalFormatting>
  <conditionalFormatting sqref="C13:C27">
    <cfRule type="cellIs" dxfId="2777" priority="42" operator="equal">
      <formula>"varies"</formula>
    </cfRule>
  </conditionalFormatting>
  <conditionalFormatting sqref="C40:C54">
    <cfRule type="cellIs" dxfId="2776" priority="41" operator="equal">
      <formula>"varies"</formula>
    </cfRule>
  </conditionalFormatting>
  <conditionalFormatting sqref="M13:M27">
    <cfRule type="cellIs" dxfId="2775" priority="40" operator="equal">
      <formula>"varies"</formula>
    </cfRule>
  </conditionalFormatting>
  <conditionalFormatting sqref="M40:M54">
    <cfRule type="cellIs" dxfId="2774" priority="39" operator="equal">
      <formula>"varies"</formula>
    </cfRule>
  </conditionalFormatting>
  <conditionalFormatting sqref="H14">
    <cfRule type="cellIs" dxfId="2773" priority="38" operator="equal">
      <formula>"varies"</formula>
    </cfRule>
  </conditionalFormatting>
  <conditionalFormatting sqref="H15">
    <cfRule type="cellIs" dxfId="2772" priority="37" operator="equal">
      <formula>"varies"</formula>
    </cfRule>
  </conditionalFormatting>
  <conditionalFormatting sqref="H16:H26">
    <cfRule type="cellIs" dxfId="2771" priority="36" operator="equal">
      <formula>"varies"</formula>
    </cfRule>
  </conditionalFormatting>
  <conditionalFormatting sqref="H41">
    <cfRule type="cellIs" dxfId="2770" priority="35" operator="equal">
      <formula>"varies"</formula>
    </cfRule>
  </conditionalFormatting>
  <conditionalFormatting sqref="H42">
    <cfRule type="cellIs" dxfId="2769" priority="34" operator="equal">
      <formula>"varies"</formula>
    </cfRule>
  </conditionalFormatting>
  <conditionalFormatting sqref="H43:H53">
    <cfRule type="cellIs" dxfId="2768" priority="33" operator="equal">
      <formula>"varies"</formula>
    </cfRule>
  </conditionalFormatting>
  <conditionalFormatting sqref="R14">
    <cfRule type="cellIs" dxfId="2767" priority="32" operator="equal">
      <formula>"varies"</formula>
    </cfRule>
  </conditionalFormatting>
  <conditionalFormatting sqref="R15">
    <cfRule type="cellIs" dxfId="2766" priority="31" operator="equal">
      <formula>"varies"</formula>
    </cfRule>
  </conditionalFormatting>
  <conditionalFormatting sqref="R16:R26">
    <cfRule type="cellIs" dxfId="2765" priority="30" operator="equal">
      <formula>"varies"</formula>
    </cfRule>
  </conditionalFormatting>
  <conditionalFormatting sqref="R41">
    <cfRule type="cellIs" dxfId="2764" priority="29" operator="equal">
      <formula>"varies"</formula>
    </cfRule>
  </conditionalFormatting>
  <conditionalFormatting sqref="R42">
    <cfRule type="cellIs" dxfId="2763" priority="28" operator="equal">
      <formula>"varies"</formula>
    </cfRule>
  </conditionalFormatting>
  <conditionalFormatting sqref="R43:R53">
    <cfRule type="cellIs" dxfId="2762" priority="27" operator="equal">
      <formula>"varies"</formula>
    </cfRule>
  </conditionalFormatting>
  <conditionalFormatting sqref="D13:D27">
    <cfRule type="cellIs" dxfId="2761" priority="26" operator="equal">
      <formula>"varies"</formula>
    </cfRule>
  </conditionalFormatting>
  <conditionalFormatting sqref="N13:N27">
    <cfRule type="cellIs" dxfId="2760" priority="25" operator="equal">
      <formula>"varies"</formula>
    </cfRule>
  </conditionalFormatting>
  <conditionalFormatting sqref="N40:N54">
    <cfRule type="cellIs" dxfId="2759" priority="24" operator="equal">
      <formula>"varies"</formula>
    </cfRule>
  </conditionalFormatting>
  <conditionalFormatting sqref="N40:N54">
    <cfRule type="cellIs" dxfId="2758" priority="23" operator="equal">
      <formula>"varies"</formula>
    </cfRule>
  </conditionalFormatting>
  <conditionalFormatting sqref="D40:D54">
    <cfRule type="cellIs" dxfId="2757" priority="22" operator="equal">
      <formula>"varies"</formula>
    </cfRule>
  </conditionalFormatting>
  <conditionalFormatting sqref="D40:D54">
    <cfRule type="cellIs" dxfId="2756" priority="21" operator="equal">
      <formula>"varies"</formula>
    </cfRule>
  </conditionalFormatting>
  <conditionalFormatting sqref="N40:N54">
    <cfRule type="cellIs" dxfId="2755" priority="20" operator="equal">
      <formula>"varies"</formula>
    </cfRule>
  </conditionalFormatting>
  <conditionalFormatting sqref="N13:N27">
    <cfRule type="cellIs" dxfId="2754" priority="19" operator="equal">
      <formula>"varies"</formula>
    </cfRule>
  </conditionalFormatting>
  <conditionalFormatting sqref="D40:D54">
    <cfRule type="cellIs" dxfId="2753" priority="18" operator="equal">
      <formula>"varies"</formula>
    </cfRule>
  </conditionalFormatting>
  <conditionalFormatting sqref="N40:N54">
    <cfRule type="cellIs" dxfId="2752" priority="17" operator="equal">
      <formula>"varies"</formula>
    </cfRule>
  </conditionalFormatting>
  <conditionalFormatting sqref="C13:C27">
    <cfRule type="cellIs" dxfId="2751" priority="16" operator="equal">
      <formula>"varies"</formula>
    </cfRule>
  </conditionalFormatting>
  <conditionalFormatting sqref="C40:C54">
    <cfRule type="cellIs" dxfId="2750" priority="15" operator="equal">
      <formula>"varies"</formula>
    </cfRule>
  </conditionalFormatting>
  <conditionalFormatting sqref="M13:M27">
    <cfRule type="cellIs" dxfId="2749" priority="14" operator="equal">
      <formula>"varies"</formula>
    </cfRule>
  </conditionalFormatting>
  <conditionalFormatting sqref="M40:M54">
    <cfRule type="cellIs" dxfId="2748" priority="13" operator="equal">
      <formula>"varies"</formula>
    </cfRule>
  </conditionalFormatting>
  <conditionalFormatting sqref="H14">
    <cfRule type="cellIs" dxfId="2747" priority="12" operator="equal">
      <formula>"varies"</formula>
    </cfRule>
  </conditionalFormatting>
  <conditionalFormatting sqref="H15">
    <cfRule type="cellIs" dxfId="2746" priority="11" operator="equal">
      <formula>"varies"</formula>
    </cfRule>
  </conditionalFormatting>
  <conditionalFormatting sqref="H16:H26">
    <cfRule type="cellIs" dxfId="2745" priority="10" operator="equal">
      <formula>"varies"</formula>
    </cfRule>
  </conditionalFormatting>
  <conditionalFormatting sqref="H41">
    <cfRule type="cellIs" dxfId="2744" priority="9" operator="equal">
      <formula>"varies"</formula>
    </cfRule>
  </conditionalFormatting>
  <conditionalFormatting sqref="H42">
    <cfRule type="cellIs" dxfId="2743" priority="8" operator="equal">
      <formula>"varies"</formula>
    </cfRule>
  </conditionalFormatting>
  <conditionalFormatting sqref="H43:H53">
    <cfRule type="cellIs" dxfId="2742" priority="7" operator="equal">
      <formula>"varies"</formula>
    </cfRule>
  </conditionalFormatting>
  <conditionalFormatting sqref="R14">
    <cfRule type="cellIs" dxfId="2741" priority="6" operator="equal">
      <formula>"varies"</formula>
    </cfRule>
  </conditionalFormatting>
  <conditionalFormatting sqref="R15">
    <cfRule type="cellIs" dxfId="2740" priority="5" operator="equal">
      <formula>"varies"</formula>
    </cfRule>
  </conditionalFormatting>
  <conditionalFormatting sqref="R16:R26">
    <cfRule type="cellIs" dxfId="2739" priority="4" operator="equal">
      <formula>"varies"</formula>
    </cfRule>
  </conditionalFormatting>
  <conditionalFormatting sqref="R41">
    <cfRule type="cellIs" dxfId="2738" priority="3" operator="equal">
      <formula>"varies"</formula>
    </cfRule>
  </conditionalFormatting>
  <conditionalFormatting sqref="R42">
    <cfRule type="cellIs" dxfId="2737" priority="2" operator="equal">
      <formula>"varies"</formula>
    </cfRule>
  </conditionalFormatting>
  <conditionalFormatting sqref="R43:R53">
    <cfRule type="cellIs" dxfId="2736"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245</v>
      </c>
      <c r="E7" s="332" t="s">
        <v>787</v>
      </c>
      <c r="F7" s="332"/>
      <c r="G7" s="332"/>
      <c r="H7" s="332"/>
      <c r="I7" s="332"/>
      <c r="J7" s="333"/>
      <c r="K7" s="132"/>
      <c r="L7" s="331"/>
      <c r="M7" s="332"/>
      <c r="N7" s="1012" t="s">
        <v>246</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247</v>
      </c>
      <c r="E34" s="332" t="s">
        <v>787</v>
      </c>
      <c r="F34" s="332"/>
      <c r="G34" s="332"/>
      <c r="H34" s="332"/>
      <c r="I34" s="332"/>
      <c r="J34" s="333"/>
      <c r="K34" s="132"/>
      <c r="L34" s="331"/>
      <c r="M34" s="332"/>
      <c r="N34" s="1012" t="s">
        <v>248</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2735" priority="114" operator="equal">
      <formula>"varies"</formula>
    </cfRule>
  </conditionalFormatting>
  <conditionalFormatting sqref="C13:D27 C40:D54 M13:N27 M40:N54 H14:H26 H41:H53 R14:R26 R41:R53">
    <cfRule type="cellIs" dxfId="2734" priority="113" operator="equal">
      <formula>"varies"</formula>
    </cfRule>
  </conditionalFormatting>
  <conditionalFormatting sqref="C13:D27 C40:D54 M13:N27 M40:N54 H14:H26 H41:H53 R14:R26 R41:R53">
    <cfRule type="cellIs" dxfId="2733" priority="112" operator="equal">
      <formula>"varies"</formula>
    </cfRule>
  </conditionalFormatting>
  <conditionalFormatting sqref="C13:D27 C40:D54 M13:N27 M40:N54 H14:H26 H41:H53 R14:R26 R41:R53">
    <cfRule type="cellIs" dxfId="2732" priority="111" operator="equal">
      <formula>"varies"</formula>
    </cfRule>
  </conditionalFormatting>
  <conditionalFormatting sqref="C13:D27 C40:D54 M13:N27 M40:N54 H14:H26 H41:H53 R14:R26 R41:R53">
    <cfRule type="cellIs" dxfId="2731" priority="110" operator="equal">
      <formula>"varies"</formula>
    </cfRule>
  </conditionalFormatting>
  <conditionalFormatting sqref="C13:D27 C40:D54 M13:N27 M40:N54 H14:H26 H41:H53 R14:R26 R41:R53">
    <cfRule type="cellIs" dxfId="2730" priority="109" operator="equal">
      <formula>"varies"</formula>
    </cfRule>
  </conditionalFormatting>
  <conditionalFormatting sqref="C13:D27 C40:D54 M13:N27 M40:N54 H14:H26 H41:H53 R14:R26 R41:R53">
    <cfRule type="cellIs" dxfId="2729" priority="108" operator="equal">
      <formula>"varies"</formula>
    </cfRule>
  </conditionalFormatting>
  <conditionalFormatting sqref="C13:D27 C40:D54 M13:N27 M40:N54 H14:H26 H41:H53 R14:R26 R41:R53">
    <cfRule type="cellIs" dxfId="2728" priority="107" operator="equal">
      <formula>"varies"</formula>
    </cfRule>
  </conditionalFormatting>
  <conditionalFormatting sqref="D13:D27">
    <cfRule type="cellIs" dxfId="2727" priority="106" operator="equal">
      <formula>"varies"</formula>
    </cfRule>
  </conditionalFormatting>
  <conditionalFormatting sqref="N13:N27">
    <cfRule type="cellIs" dxfId="2726" priority="105" operator="equal">
      <formula>"varies"</formula>
    </cfRule>
  </conditionalFormatting>
  <conditionalFormatting sqref="N40:N54">
    <cfRule type="cellIs" dxfId="2725" priority="104" operator="equal">
      <formula>"varies"</formula>
    </cfRule>
  </conditionalFormatting>
  <conditionalFormatting sqref="N40:N54">
    <cfRule type="cellIs" dxfId="2724" priority="103" operator="equal">
      <formula>"varies"</formula>
    </cfRule>
  </conditionalFormatting>
  <conditionalFormatting sqref="D40:D54">
    <cfRule type="cellIs" dxfId="2723" priority="102" operator="equal">
      <formula>"varies"</formula>
    </cfRule>
  </conditionalFormatting>
  <conditionalFormatting sqref="D40:D54">
    <cfRule type="cellIs" dxfId="2722" priority="101" operator="equal">
      <formula>"varies"</formula>
    </cfRule>
  </conditionalFormatting>
  <conditionalFormatting sqref="N40:N54">
    <cfRule type="cellIs" dxfId="2721" priority="100" operator="equal">
      <formula>"varies"</formula>
    </cfRule>
  </conditionalFormatting>
  <conditionalFormatting sqref="N13:N27">
    <cfRule type="cellIs" dxfId="2720" priority="99" operator="equal">
      <formula>"varies"</formula>
    </cfRule>
  </conditionalFormatting>
  <conditionalFormatting sqref="D40:D54">
    <cfRule type="cellIs" dxfId="2719" priority="98" operator="equal">
      <formula>"varies"</formula>
    </cfRule>
  </conditionalFormatting>
  <conditionalFormatting sqref="N40:N54">
    <cfRule type="cellIs" dxfId="2718" priority="97" operator="equal">
      <formula>"varies"</formula>
    </cfRule>
  </conditionalFormatting>
  <conditionalFormatting sqref="C13:C27">
    <cfRule type="cellIs" dxfId="2717" priority="96" operator="equal">
      <formula>"varies"</formula>
    </cfRule>
  </conditionalFormatting>
  <conditionalFormatting sqref="C40:C54">
    <cfRule type="cellIs" dxfId="2716" priority="95" operator="equal">
      <formula>"varies"</formula>
    </cfRule>
  </conditionalFormatting>
  <conditionalFormatting sqref="M13:M27">
    <cfRule type="cellIs" dxfId="2715" priority="94" operator="equal">
      <formula>"varies"</formula>
    </cfRule>
  </conditionalFormatting>
  <conditionalFormatting sqref="M40:M54">
    <cfRule type="cellIs" dxfId="2714" priority="93" operator="equal">
      <formula>"varies"</formula>
    </cfRule>
  </conditionalFormatting>
  <conditionalFormatting sqref="H14">
    <cfRule type="cellIs" dxfId="2713" priority="92" operator="equal">
      <formula>"varies"</formula>
    </cfRule>
  </conditionalFormatting>
  <conditionalFormatting sqref="H15">
    <cfRule type="cellIs" dxfId="2712" priority="91" operator="equal">
      <formula>"varies"</formula>
    </cfRule>
  </conditionalFormatting>
  <conditionalFormatting sqref="H16:H26">
    <cfRule type="cellIs" dxfId="2711" priority="90" operator="equal">
      <formula>"varies"</formula>
    </cfRule>
  </conditionalFormatting>
  <conditionalFormatting sqref="H41">
    <cfRule type="cellIs" dxfId="2710" priority="89" operator="equal">
      <formula>"varies"</formula>
    </cfRule>
  </conditionalFormatting>
  <conditionalFormatting sqref="H42">
    <cfRule type="cellIs" dxfId="2709" priority="88" operator="equal">
      <formula>"varies"</formula>
    </cfRule>
  </conditionalFormatting>
  <conditionalFormatting sqref="H43:H53">
    <cfRule type="cellIs" dxfId="2708" priority="87" operator="equal">
      <formula>"varies"</formula>
    </cfRule>
  </conditionalFormatting>
  <conditionalFormatting sqref="R14">
    <cfRule type="cellIs" dxfId="2707" priority="86" operator="equal">
      <formula>"varies"</formula>
    </cfRule>
  </conditionalFormatting>
  <conditionalFormatting sqref="R15">
    <cfRule type="cellIs" dxfId="2706" priority="85" operator="equal">
      <formula>"varies"</formula>
    </cfRule>
  </conditionalFormatting>
  <conditionalFormatting sqref="R16:R26">
    <cfRule type="cellIs" dxfId="2705" priority="84" operator="equal">
      <formula>"varies"</formula>
    </cfRule>
  </conditionalFormatting>
  <conditionalFormatting sqref="R41">
    <cfRule type="cellIs" dxfId="2704" priority="83" operator="equal">
      <formula>"varies"</formula>
    </cfRule>
  </conditionalFormatting>
  <conditionalFormatting sqref="R42">
    <cfRule type="cellIs" dxfId="2703" priority="82" operator="equal">
      <formula>"varies"</formula>
    </cfRule>
  </conditionalFormatting>
  <conditionalFormatting sqref="R43:R53">
    <cfRule type="cellIs" dxfId="2702" priority="81" operator="equal">
      <formula>"varies"</formula>
    </cfRule>
  </conditionalFormatting>
  <conditionalFormatting sqref="C40">
    <cfRule type="cellIs" dxfId="2701" priority="80" operator="equal">
      <formula>"varies"</formula>
    </cfRule>
  </conditionalFormatting>
  <conditionalFormatting sqref="D13:D27">
    <cfRule type="cellIs" dxfId="2700" priority="79" operator="equal">
      <formula>"varies"</formula>
    </cfRule>
  </conditionalFormatting>
  <conditionalFormatting sqref="N13:N27">
    <cfRule type="cellIs" dxfId="2699" priority="78" operator="equal">
      <formula>"varies"</formula>
    </cfRule>
  </conditionalFormatting>
  <conditionalFormatting sqref="N40:N54">
    <cfRule type="cellIs" dxfId="2698" priority="77" operator="equal">
      <formula>"varies"</formula>
    </cfRule>
  </conditionalFormatting>
  <conditionalFormatting sqref="N40:N54">
    <cfRule type="cellIs" dxfId="2697" priority="76" operator="equal">
      <formula>"varies"</formula>
    </cfRule>
  </conditionalFormatting>
  <conditionalFormatting sqref="D40:D54">
    <cfRule type="cellIs" dxfId="2696" priority="75" operator="equal">
      <formula>"varies"</formula>
    </cfRule>
  </conditionalFormatting>
  <conditionalFormatting sqref="D40:D54">
    <cfRule type="cellIs" dxfId="2695" priority="74" operator="equal">
      <formula>"varies"</formula>
    </cfRule>
  </conditionalFormatting>
  <conditionalFormatting sqref="N40:N54">
    <cfRule type="cellIs" dxfId="2694" priority="73" operator="equal">
      <formula>"varies"</formula>
    </cfRule>
  </conditionalFormatting>
  <conditionalFormatting sqref="N13:N27">
    <cfRule type="cellIs" dxfId="2693" priority="72" operator="equal">
      <formula>"varies"</formula>
    </cfRule>
  </conditionalFormatting>
  <conditionalFormatting sqref="D40:D54">
    <cfRule type="cellIs" dxfId="2692" priority="71" operator="equal">
      <formula>"varies"</formula>
    </cfRule>
  </conditionalFormatting>
  <conditionalFormatting sqref="N40:N54">
    <cfRule type="cellIs" dxfId="2691" priority="70" operator="equal">
      <formula>"varies"</formula>
    </cfRule>
  </conditionalFormatting>
  <conditionalFormatting sqref="C13:C27">
    <cfRule type="cellIs" dxfId="2690" priority="69" operator="equal">
      <formula>"varies"</formula>
    </cfRule>
  </conditionalFormatting>
  <conditionalFormatting sqref="C40:C54">
    <cfRule type="cellIs" dxfId="2689" priority="68" operator="equal">
      <formula>"varies"</formula>
    </cfRule>
  </conditionalFormatting>
  <conditionalFormatting sqref="M13:M27">
    <cfRule type="cellIs" dxfId="2688" priority="67" operator="equal">
      <formula>"varies"</formula>
    </cfRule>
  </conditionalFormatting>
  <conditionalFormatting sqref="M40:M54">
    <cfRule type="cellIs" dxfId="2687" priority="66" operator="equal">
      <formula>"varies"</formula>
    </cfRule>
  </conditionalFormatting>
  <conditionalFormatting sqref="H14">
    <cfRule type="cellIs" dxfId="2686" priority="65" operator="equal">
      <formula>"varies"</formula>
    </cfRule>
  </conditionalFormatting>
  <conditionalFormatting sqref="H15">
    <cfRule type="cellIs" dxfId="2685" priority="64" operator="equal">
      <formula>"varies"</formula>
    </cfRule>
  </conditionalFormatting>
  <conditionalFormatting sqref="H16:H26">
    <cfRule type="cellIs" dxfId="2684" priority="63" operator="equal">
      <formula>"varies"</formula>
    </cfRule>
  </conditionalFormatting>
  <conditionalFormatting sqref="H41">
    <cfRule type="cellIs" dxfId="2683" priority="62" operator="equal">
      <formula>"varies"</formula>
    </cfRule>
  </conditionalFormatting>
  <conditionalFormatting sqref="H42">
    <cfRule type="cellIs" dxfId="2682" priority="61" operator="equal">
      <formula>"varies"</formula>
    </cfRule>
  </conditionalFormatting>
  <conditionalFormatting sqref="H43:H53">
    <cfRule type="cellIs" dxfId="2681" priority="60" operator="equal">
      <formula>"varies"</formula>
    </cfRule>
  </conditionalFormatting>
  <conditionalFormatting sqref="R14">
    <cfRule type="cellIs" dxfId="2680" priority="59" operator="equal">
      <formula>"varies"</formula>
    </cfRule>
  </conditionalFormatting>
  <conditionalFormatting sqref="R15">
    <cfRule type="cellIs" dxfId="2679" priority="58" operator="equal">
      <formula>"varies"</formula>
    </cfRule>
  </conditionalFormatting>
  <conditionalFormatting sqref="R16:R26">
    <cfRule type="cellIs" dxfId="2678" priority="57" operator="equal">
      <formula>"varies"</formula>
    </cfRule>
  </conditionalFormatting>
  <conditionalFormatting sqref="R41">
    <cfRule type="cellIs" dxfId="2677" priority="56" operator="equal">
      <formula>"varies"</formula>
    </cfRule>
  </conditionalFormatting>
  <conditionalFormatting sqref="R42">
    <cfRule type="cellIs" dxfId="2676" priority="55" operator="equal">
      <formula>"varies"</formula>
    </cfRule>
  </conditionalFormatting>
  <conditionalFormatting sqref="R43:R53">
    <cfRule type="cellIs" dxfId="2675" priority="54" operator="equal">
      <formula>"varies"</formula>
    </cfRule>
  </conditionalFormatting>
  <conditionalFormatting sqref="M13">
    <cfRule type="cellIs" dxfId="2674" priority="53" operator="equal">
      <formula>"varies"</formula>
    </cfRule>
  </conditionalFormatting>
  <conditionalFormatting sqref="D13:D27">
    <cfRule type="cellIs" dxfId="2673" priority="52" operator="equal">
      <formula>"varies"</formula>
    </cfRule>
  </conditionalFormatting>
  <conditionalFormatting sqref="N13:N27">
    <cfRule type="cellIs" dxfId="2672" priority="51" operator="equal">
      <formula>"varies"</formula>
    </cfRule>
  </conditionalFormatting>
  <conditionalFormatting sqref="N40:N54">
    <cfRule type="cellIs" dxfId="2671" priority="50" operator="equal">
      <formula>"varies"</formula>
    </cfRule>
  </conditionalFormatting>
  <conditionalFormatting sqref="N40:N54">
    <cfRule type="cellIs" dxfId="2670" priority="49" operator="equal">
      <formula>"varies"</formula>
    </cfRule>
  </conditionalFormatting>
  <conditionalFormatting sqref="D40:D54">
    <cfRule type="cellIs" dxfId="2669" priority="48" operator="equal">
      <formula>"varies"</formula>
    </cfRule>
  </conditionalFormatting>
  <conditionalFormatting sqref="D40:D54">
    <cfRule type="cellIs" dxfId="2668" priority="47" operator="equal">
      <formula>"varies"</formula>
    </cfRule>
  </conditionalFormatting>
  <conditionalFormatting sqref="N40:N54">
    <cfRule type="cellIs" dxfId="2667" priority="46" operator="equal">
      <formula>"varies"</formula>
    </cfRule>
  </conditionalFormatting>
  <conditionalFormatting sqref="N13:N27">
    <cfRule type="cellIs" dxfId="2666" priority="45" operator="equal">
      <formula>"varies"</formula>
    </cfRule>
  </conditionalFormatting>
  <conditionalFormatting sqref="D40:D54">
    <cfRule type="cellIs" dxfId="2665" priority="44" operator="equal">
      <formula>"varies"</formula>
    </cfRule>
  </conditionalFormatting>
  <conditionalFormatting sqref="N40:N54">
    <cfRule type="cellIs" dxfId="2664" priority="43" operator="equal">
      <formula>"varies"</formula>
    </cfRule>
  </conditionalFormatting>
  <conditionalFormatting sqref="C13:C27">
    <cfRule type="cellIs" dxfId="2663" priority="42" operator="equal">
      <formula>"varies"</formula>
    </cfRule>
  </conditionalFormatting>
  <conditionalFormatting sqref="C40:C54">
    <cfRule type="cellIs" dxfId="2662" priority="41" operator="equal">
      <formula>"varies"</formula>
    </cfRule>
  </conditionalFormatting>
  <conditionalFormatting sqref="M13:M27">
    <cfRule type="cellIs" dxfId="2661" priority="40" operator="equal">
      <formula>"varies"</formula>
    </cfRule>
  </conditionalFormatting>
  <conditionalFormatting sqref="M40:M54">
    <cfRule type="cellIs" dxfId="2660" priority="39" operator="equal">
      <formula>"varies"</formula>
    </cfRule>
  </conditionalFormatting>
  <conditionalFormatting sqref="H14">
    <cfRule type="cellIs" dxfId="2659" priority="38" operator="equal">
      <formula>"varies"</formula>
    </cfRule>
  </conditionalFormatting>
  <conditionalFormatting sqref="H15">
    <cfRule type="cellIs" dxfId="2658" priority="37" operator="equal">
      <formula>"varies"</formula>
    </cfRule>
  </conditionalFormatting>
  <conditionalFormatting sqref="H16:H26">
    <cfRule type="cellIs" dxfId="2657" priority="36" operator="equal">
      <formula>"varies"</formula>
    </cfRule>
  </conditionalFormatting>
  <conditionalFormatting sqref="H41">
    <cfRule type="cellIs" dxfId="2656" priority="35" operator="equal">
      <formula>"varies"</formula>
    </cfRule>
  </conditionalFormatting>
  <conditionalFormatting sqref="H42">
    <cfRule type="cellIs" dxfId="2655" priority="34" operator="equal">
      <formula>"varies"</formula>
    </cfRule>
  </conditionalFormatting>
  <conditionalFormatting sqref="H43:H53">
    <cfRule type="cellIs" dxfId="2654" priority="33" operator="equal">
      <formula>"varies"</formula>
    </cfRule>
  </conditionalFormatting>
  <conditionalFormatting sqref="R14">
    <cfRule type="cellIs" dxfId="2653" priority="32" operator="equal">
      <formula>"varies"</formula>
    </cfRule>
  </conditionalFormatting>
  <conditionalFormatting sqref="R15">
    <cfRule type="cellIs" dxfId="2652" priority="31" operator="equal">
      <formula>"varies"</formula>
    </cfRule>
  </conditionalFormatting>
  <conditionalFormatting sqref="R16:R26">
    <cfRule type="cellIs" dxfId="2651" priority="30" operator="equal">
      <formula>"varies"</formula>
    </cfRule>
  </conditionalFormatting>
  <conditionalFormatting sqref="R41">
    <cfRule type="cellIs" dxfId="2650" priority="29" operator="equal">
      <formula>"varies"</formula>
    </cfRule>
  </conditionalFormatting>
  <conditionalFormatting sqref="R42">
    <cfRule type="cellIs" dxfId="2649" priority="28" operator="equal">
      <formula>"varies"</formula>
    </cfRule>
  </conditionalFormatting>
  <conditionalFormatting sqref="R43:R53">
    <cfRule type="cellIs" dxfId="2648" priority="27" operator="equal">
      <formula>"varies"</formula>
    </cfRule>
  </conditionalFormatting>
  <conditionalFormatting sqref="D13:D27">
    <cfRule type="cellIs" dxfId="2647" priority="26" operator="equal">
      <formula>"varies"</formula>
    </cfRule>
  </conditionalFormatting>
  <conditionalFormatting sqref="N13:N27">
    <cfRule type="cellIs" dxfId="2646" priority="25" operator="equal">
      <formula>"varies"</formula>
    </cfRule>
  </conditionalFormatting>
  <conditionalFormatting sqref="N40:N54">
    <cfRule type="cellIs" dxfId="2645" priority="24" operator="equal">
      <formula>"varies"</formula>
    </cfRule>
  </conditionalFormatting>
  <conditionalFormatting sqref="N40:N54">
    <cfRule type="cellIs" dxfId="2644" priority="23" operator="equal">
      <formula>"varies"</formula>
    </cfRule>
  </conditionalFormatting>
  <conditionalFormatting sqref="D40:D54">
    <cfRule type="cellIs" dxfId="2643" priority="22" operator="equal">
      <formula>"varies"</formula>
    </cfRule>
  </conditionalFormatting>
  <conditionalFormatting sqref="D40:D54">
    <cfRule type="cellIs" dxfId="2642" priority="21" operator="equal">
      <formula>"varies"</formula>
    </cfRule>
  </conditionalFormatting>
  <conditionalFormatting sqref="N40:N54">
    <cfRule type="cellIs" dxfId="2641" priority="20" operator="equal">
      <formula>"varies"</formula>
    </cfRule>
  </conditionalFormatting>
  <conditionalFormatting sqref="N13:N27">
    <cfRule type="cellIs" dxfId="2640" priority="19" operator="equal">
      <formula>"varies"</formula>
    </cfRule>
  </conditionalFormatting>
  <conditionalFormatting sqref="D40:D54">
    <cfRule type="cellIs" dxfId="2639" priority="18" operator="equal">
      <formula>"varies"</formula>
    </cfRule>
  </conditionalFormatting>
  <conditionalFormatting sqref="N40:N54">
    <cfRule type="cellIs" dxfId="2638" priority="17" operator="equal">
      <formula>"varies"</formula>
    </cfRule>
  </conditionalFormatting>
  <conditionalFormatting sqref="C13:C27">
    <cfRule type="cellIs" dxfId="2637" priority="16" operator="equal">
      <formula>"varies"</formula>
    </cfRule>
  </conditionalFormatting>
  <conditionalFormatting sqref="C40:C54">
    <cfRule type="cellIs" dxfId="2636" priority="15" operator="equal">
      <formula>"varies"</formula>
    </cfRule>
  </conditionalFormatting>
  <conditionalFormatting sqref="M13:M27">
    <cfRule type="cellIs" dxfId="2635" priority="14" operator="equal">
      <formula>"varies"</formula>
    </cfRule>
  </conditionalFormatting>
  <conditionalFormatting sqref="M40:M54">
    <cfRule type="cellIs" dxfId="2634" priority="13" operator="equal">
      <formula>"varies"</formula>
    </cfRule>
  </conditionalFormatting>
  <conditionalFormatting sqref="H14">
    <cfRule type="cellIs" dxfId="2633" priority="12" operator="equal">
      <formula>"varies"</formula>
    </cfRule>
  </conditionalFormatting>
  <conditionalFormatting sqref="H15">
    <cfRule type="cellIs" dxfId="2632" priority="11" operator="equal">
      <formula>"varies"</formula>
    </cfRule>
  </conditionalFormatting>
  <conditionalFormatting sqref="H16:H26">
    <cfRule type="cellIs" dxfId="2631" priority="10" operator="equal">
      <formula>"varies"</formula>
    </cfRule>
  </conditionalFormatting>
  <conditionalFormatting sqref="H41">
    <cfRule type="cellIs" dxfId="2630" priority="9" operator="equal">
      <formula>"varies"</formula>
    </cfRule>
  </conditionalFormatting>
  <conditionalFormatting sqref="H42">
    <cfRule type="cellIs" dxfId="2629" priority="8" operator="equal">
      <formula>"varies"</formula>
    </cfRule>
  </conditionalFormatting>
  <conditionalFormatting sqref="H43:H53">
    <cfRule type="cellIs" dxfId="2628" priority="7" operator="equal">
      <formula>"varies"</formula>
    </cfRule>
  </conditionalFormatting>
  <conditionalFormatting sqref="R14">
    <cfRule type="cellIs" dxfId="2627" priority="6" operator="equal">
      <formula>"varies"</formula>
    </cfRule>
  </conditionalFormatting>
  <conditionalFormatting sqref="R15">
    <cfRule type="cellIs" dxfId="2626" priority="5" operator="equal">
      <formula>"varies"</formula>
    </cfRule>
  </conditionalFormatting>
  <conditionalFormatting sqref="R16:R26">
    <cfRule type="cellIs" dxfId="2625" priority="4" operator="equal">
      <formula>"varies"</formula>
    </cfRule>
  </conditionalFormatting>
  <conditionalFormatting sqref="R41">
    <cfRule type="cellIs" dxfId="2624" priority="3" operator="equal">
      <formula>"varies"</formula>
    </cfRule>
  </conditionalFormatting>
  <conditionalFormatting sqref="R42">
    <cfRule type="cellIs" dxfId="2623" priority="2" operator="equal">
      <formula>"varies"</formula>
    </cfRule>
  </conditionalFormatting>
  <conditionalFormatting sqref="R43:R53">
    <cfRule type="cellIs" dxfId="2622"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249</v>
      </c>
      <c r="E7" s="332" t="s">
        <v>787</v>
      </c>
      <c r="F7" s="332"/>
      <c r="G7" s="332"/>
      <c r="H7" s="332"/>
      <c r="I7" s="332"/>
      <c r="J7" s="333"/>
      <c r="K7" s="132"/>
      <c r="L7" s="331"/>
      <c r="M7" s="332"/>
      <c r="N7" s="1012" t="s">
        <v>260</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250</v>
      </c>
      <c r="E34" s="332" t="s">
        <v>787</v>
      </c>
      <c r="F34" s="332"/>
      <c r="G34" s="332"/>
      <c r="H34" s="332"/>
      <c r="I34" s="332"/>
      <c r="J34" s="333"/>
      <c r="K34" s="132"/>
      <c r="L34" s="331"/>
      <c r="M34" s="332"/>
      <c r="N34" s="1012" t="s">
        <v>251</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2621" priority="114" operator="equal">
      <formula>"varies"</formula>
    </cfRule>
  </conditionalFormatting>
  <conditionalFormatting sqref="C13:D27 C40:D54 M13:N27 M40:N54 H14:H26 H41:H53 R14:R26 R41:R53">
    <cfRule type="cellIs" dxfId="2620" priority="113" operator="equal">
      <formula>"varies"</formula>
    </cfRule>
  </conditionalFormatting>
  <conditionalFormatting sqref="C13:D27 C40:D54 M13:N27 M40:N54 H14:H26 H41:H53 R14:R26 R41:R53">
    <cfRule type="cellIs" dxfId="2619" priority="112" operator="equal">
      <formula>"varies"</formula>
    </cfRule>
  </conditionalFormatting>
  <conditionalFormatting sqref="C13:D27 C40:D54 M13:N27 M40:N54 H14:H26 H41:H53 R14:R26 R41:R53">
    <cfRule type="cellIs" dxfId="2618" priority="111" operator="equal">
      <formula>"varies"</formula>
    </cfRule>
  </conditionalFormatting>
  <conditionalFormatting sqref="C13:D27 C40:D54 M13:N27 M40:N54 H14:H26 H41:H53 R14:R26 R41:R53">
    <cfRule type="cellIs" dxfId="2617" priority="110" operator="equal">
      <formula>"varies"</formula>
    </cfRule>
  </conditionalFormatting>
  <conditionalFormatting sqref="C13:D27 C40:D54 M13:N27 M40:N54 H14:H26 H41:H53 R14:R26 R41:R53">
    <cfRule type="cellIs" dxfId="2616" priority="109" operator="equal">
      <formula>"varies"</formula>
    </cfRule>
  </conditionalFormatting>
  <conditionalFormatting sqref="C13:D27 C40:D54 M13:N27 M40:N54 H14:H26 H41:H53 R14:R26 R41:R53">
    <cfRule type="cellIs" dxfId="2615" priority="108" operator="equal">
      <formula>"varies"</formula>
    </cfRule>
  </conditionalFormatting>
  <conditionalFormatting sqref="C13:D27 C40:D54 M13:N27 M40:N54 H14:H26 H41:H53 R14:R26 R41:R53">
    <cfRule type="cellIs" dxfId="2614" priority="107" operator="equal">
      <formula>"varies"</formula>
    </cfRule>
  </conditionalFormatting>
  <conditionalFormatting sqref="D13:D27">
    <cfRule type="cellIs" dxfId="2613" priority="106" operator="equal">
      <formula>"varies"</formula>
    </cfRule>
  </conditionalFormatting>
  <conditionalFormatting sqref="N13:N27">
    <cfRule type="cellIs" dxfId="2612" priority="105" operator="equal">
      <formula>"varies"</formula>
    </cfRule>
  </conditionalFormatting>
  <conditionalFormatting sqref="N40:N54">
    <cfRule type="cellIs" dxfId="2611" priority="104" operator="equal">
      <formula>"varies"</formula>
    </cfRule>
  </conditionalFormatting>
  <conditionalFormatting sqref="N40:N54">
    <cfRule type="cellIs" dxfId="2610" priority="103" operator="equal">
      <formula>"varies"</formula>
    </cfRule>
  </conditionalFormatting>
  <conditionalFormatting sqref="D40:D54">
    <cfRule type="cellIs" dxfId="2609" priority="102" operator="equal">
      <formula>"varies"</formula>
    </cfRule>
  </conditionalFormatting>
  <conditionalFormatting sqref="D40:D54">
    <cfRule type="cellIs" dxfId="2608" priority="101" operator="equal">
      <formula>"varies"</formula>
    </cfRule>
  </conditionalFormatting>
  <conditionalFormatting sqref="N40:N54">
    <cfRule type="cellIs" dxfId="2607" priority="100" operator="equal">
      <formula>"varies"</formula>
    </cfRule>
  </conditionalFormatting>
  <conditionalFormatting sqref="N13:N27">
    <cfRule type="cellIs" dxfId="2606" priority="99" operator="equal">
      <formula>"varies"</formula>
    </cfRule>
  </conditionalFormatting>
  <conditionalFormatting sqref="D40:D54">
    <cfRule type="cellIs" dxfId="2605" priority="98" operator="equal">
      <formula>"varies"</formula>
    </cfRule>
  </conditionalFormatting>
  <conditionalFormatting sqref="N40:N54">
    <cfRule type="cellIs" dxfId="2604" priority="97" operator="equal">
      <formula>"varies"</formula>
    </cfRule>
  </conditionalFormatting>
  <conditionalFormatting sqref="C13:C27">
    <cfRule type="cellIs" dxfId="2603" priority="96" operator="equal">
      <formula>"varies"</formula>
    </cfRule>
  </conditionalFormatting>
  <conditionalFormatting sqref="C40:C54">
    <cfRule type="cellIs" dxfId="2602" priority="95" operator="equal">
      <formula>"varies"</formula>
    </cfRule>
  </conditionalFormatting>
  <conditionalFormatting sqref="M13:M27">
    <cfRule type="cellIs" dxfId="2601" priority="94" operator="equal">
      <formula>"varies"</formula>
    </cfRule>
  </conditionalFormatting>
  <conditionalFormatting sqref="M40:M54">
    <cfRule type="cellIs" dxfId="2600" priority="93" operator="equal">
      <formula>"varies"</formula>
    </cfRule>
  </conditionalFormatting>
  <conditionalFormatting sqref="H14">
    <cfRule type="cellIs" dxfId="2599" priority="92" operator="equal">
      <formula>"varies"</formula>
    </cfRule>
  </conditionalFormatting>
  <conditionalFormatting sqref="H15">
    <cfRule type="cellIs" dxfId="2598" priority="91" operator="equal">
      <formula>"varies"</formula>
    </cfRule>
  </conditionalFormatting>
  <conditionalFormatting sqref="H16:H26">
    <cfRule type="cellIs" dxfId="2597" priority="90" operator="equal">
      <formula>"varies"</formula>
    </cfRule>
  </conditionalFormatting>
  <conditionalFormatting sqref="H41">
    <cfRule type="cellIs" dxfId="2596" priority="89" operator="equal">
      <formula>"varies"</formula>
    </cfRule>
  </conditionalFormatting>
  <conditionalFormatting sqref="H42">
    <cfRule type="cellIs" dxfId="2595" priority="88" operator="equal">
      <formula>"varies"</formula>
    </cfRule>
  </conditionalFormatting>
  <conditionalFormatting sqref="H43:H53">
    <cfRule type="cellIs" dxfId="2594" priority="87" operator="equal">
      <formula>"varies"</formula>
    </cfRule>
  </conditionalFormatting>
  <conditionalFormatting sqref="R14">
    <cfRule type="cellIs" dxfId="2593" priority="86" operator="equal">
      <formula>"varies"</formula>
    </cfRule>
  </conditionalFormatting>
  <conditionalFormatting sqref="R15">
    <cfRule type="cellIs" dxfId="2592" priority="85" operator="equal">
      <formula>"varies"</formula>
    </cfRule>
  </conditionalFormatting>
  <conditionalFormatting sqref="R16:R26">
    <cfRule type="cellIs" dxfId="2591" priority="84" operator="equal">
      <formula>"varies"</formula>
    </cfRule>
  </conditionalFormatting>
  <conditionalFormatting sqref="R41">
    <cfRule type="cellIs" dxfId="2590" priority="83" operator="equal">
      <formula>"varies"</formula>
    </cfRule>
  </conditionalFormatting>
  <conditionalFormatting sqref="R42">
    <cfRule type="cellIs" dxfId="2589" priority="82" operator="equal">
      <formula>"varies"</formula>
    </cfRule>
  </conditionalFormatting>
  <conditionalFormatting sqref="R43:R53">
    <cfRule type="cellIs" dxfId="2588" priority="81" operator="equal">
      <formula>"varies"</formula>
    </cfRule>
  </conditionalFormatting>
  <conditionalFormatting sqref="C40">
    <cfRule type="cellIs" dxfId="2587" priority="80" operator="equal">
      <formula>"varies"</formula>
    </cfRule>
  </conditionalFormatting>
  <conditionalFormatting sqref="D13:D27">
    <cfRule type="cellIs" dxfId="2586" priority="79" operator="equal">
      <formula>"varies"</formula>
    </cfRule>
  </conditionalFormatting>
  <conditionalFormatting sqref="N13:N27">
    <cfRule type="cellIs" dxfId="2585" priority="78" operator="equal">
      <formula>"varies"</formula>
    </cfRule>
  </conditionalFormatting>
  <conditionalFormatting sqref="N40:N54">
    <cfRule type="cellIs" dxfId="2584" priority="77" operator="equal">
      <formula>"varies"</formula>
    </cfRule>
  </conditionalFormatting>
  <conditionalFormatting sqref="N40:N54">
    <cfRule type="cellIs" dxfId="2583" priority="76" operator="equal">
      <formula>"varies"</formula>
    </cfRule>
  </conditionalFormatting>
  <conditionalFormatting sqref="D40:D54">
    <cfRule type="cellIs" dxfId="2582" priority="75" operator="equal">
      <formula>"varies"</formula>
    </cfRule>
  </conditionalFormatting>
  <conditionalFormatting sqref="D40:D54">
    <cfRule type="cellIs" dxfId="2581" priority="74" operator="equal">
      <formula>"varies"</formula>
    </cfRule>
  </conditionalFormatting>
  <conditionalFormatting sqref="N40:N54">
    <cfRule type="cellIs" dxfId="2580" priority="73" operator="equal">
      <formula>"varies"</formula>
    </cfRule>
  </conditionalFormatting>
  <conditionalFormatting sqref="N13:N27">
    <cfRule type="cellIs" dxfId="2579" priority="72" operator="equal">
      <formula>"varies"</formula>
    </cfRule>
  </conditionalFormatting>
  <conditionalFormatting sqref="D40:D54">
    <cfRule type="cellIs" dxfId="2578" priority="71" operator="equal">
      <formula>"varies"</formula>
    </cfRule>
  </conditionalFormatting>
  <conditionalFormatting sqref="N40:N54">
    <cfRule type="cellIs" dxfId="2577" priority="70" operator="equal">
      <formula>"varies"</formula>
    </cfRule>
  </conditionalFormatting>
  <conditionalFormatting sqref="C13:C27">
    <cfRule type="cellIs" dxfId="2576" priority="69" operator="equal">
      <formula>"varies"</formula>
    </cfRule>
  </conditionalFormatting>
  <conditionalFormatting sqref="C40:C54">
    <cfRule type="cellIs" dxfId="2575" priority="68" operator="equal">
      <formula>"varies"</formula>
    </cfRule>
  </conditionalFormatting>
  <conditionalFormatting sqref="M13:M27">
    <cfRule type="cellIs" dxfId="2574" priority="67" operator="equal">
      <formula>"varies"</formula>
    </cfRule>
  </conditionalFormatting>
  <conditionalFormatting sqref="M40:M54">
    <cfRule type="cellIs" dxfId="2573" priority="66" operator="equal">
      <formula>"varies"</formula>
    </cfRule>
  </conditionalFormatting>
  <conditionalFormatting sqref="H14">
    <cfRule type="cellIs" dxfId="2572" priority="65" operator="equal">
      <formula>"varies"</formula>
    </cfRule>
  </conditionalFormatting>
  <conditionalFormatting sqref="H15">
    <cfRule type="cellIs" dxfId="2571" priority="64" operator="equal">
      <formula>"varies"</formula>
    </cfRule>
  </conditionalFormatting>
  <conditionalFormatting sqref="H16:H26">
    <cfRule type="cellIs" dxfId="2570" priority="63" operator="equal">
      <formula>"varies"</formula>
    </cfRule>
  </conditionalFormatting>
  <conditionalFormatting sqref="H41">
    <cfRule type="cellIs" dxfId="2569" priority="62" operator="equal">
      <formula>"varies"</formula>
    </cfRule>
  </conditionalFormatting>
  <conditionalFormatting sqref="H42">
    <cfRule type="cellIs" dxfId="2568" priority="61" operator="equal">
      <formula>"varies"</formula>
    </cfRule>
  </conditionalFormatting>
  <conditionalFormatting sqref="H43:H53">
    <cfRule type="cellIs" dxfId="2567" priority="60" operator="equal">
      <formula>"varies"</formula>
    </cfRule>
  </conditionalFormatting>
  <conditionalFormatting sqref="R14">
    <cfRule type="cellIs" dxfId="2566" priority="59" operator="equal">
      <formula>"varies"</formula>
    </cfRule>
  </conditionalFormatting>
  <conditionalFormatting sqref="R15">
    <cfRule type="cellIs" dxfId="2565" priority="58" operator="equal">
      <formula>"varies"</formula>
    </cfRule>
  </conditionalFormatting>
  <conditionalFormatting sqref="R16:R26">
    <cfRule type="cellIs" dxfId="2564" priority="57" operator="equal">
      <formula>"varies"</formula>
    </cfRule>
  </conditionalFormatting>
  <conditionalFormatting sqref="R41">
    <cfRule type="cellIs" dxfId="2563" priority="56" operator="equal">
      <formula>"varies"</formula>
    </cfRule>
  </conditionalFormatting>
  <conditionalFormatting sqref="R42">
    <cfRule type="cellIs" dxfId="2562" priority="55" operator="equal">
      <formula>"varies"</formula>
    </cfRule>
  </conditionalFormatting>
  <conditionalFormatting sqref="R43:R53">
    <cfRule type="cellIs" dxfId="2561" priority="54" operator="equal">
      <formula>"varies"</formula>
    </cfRule>
  </conditionalFormatting>
  <conditionalFormatting sqref="M13">
    <cfRule type="cellIs" dxfId="2560" priority="53" operator="equal">
      <formula>"varies"</formula>
    </cfRule>
  </conditionalFormatting>
  <conditionalFormatting sqref="D13:D27">
    <cfRule type="cellIs" dxfId="2559" priority="52" operator="equal">
      <formula>"varies"</formula>
    </cfRule>
  </conditionalFormatting>
  <conditionalFormatting sqref="N13:N27">
    <cfRule type="cellIs" dxfId="2558" priority="51" operator="equal">
      <formula>"varies"</formula>
    </cfRule>
  </conditionalFormatting>
  <conditionalFormatting sqref="N40:N54">
    <cfRule type="cellIs" dxfId="2557" priority="50" operator="equal">
      <formula>"varies"</formula>
    </cfRule>
  </conditionalFormatting>
  <conditionalFormatting sqref="N40:N54">
    <cfRule type="cellIs" dxfId="2556" priority="49" operator="equal">
      <formula>"varies"</formula>
    </cfRule>
  </conditionalFormatting>
  <conditionalFormatting sqref="D40:D54">
    <cfRule type="cellIs" dxfId="2555" priority="48" operator="equal">
      <formula>"varies"</formula>
    </cfRule>
  </conditionalFormatting>
  <conditionalFormatting sqref="D40:D54">
    <cfRule type="cellIs" dxfId="2554" priority="47" operator="equal">
      <formula>"varies"</formula>
    </cfRule>
  </conditionalFormatting>
  <conditionalFormatting sqref="N40:N54">
    <cfRule type="cellIs" dxfId="2553" priority="46" operator="equal">
      <formula>"varies"</formula>
    </cfRule>
  </conditionalFormatting>
  <conditionalFormatting sqref="N13:N27">
    <cfRule type="cellIs" dxfId="2552" priority="45" operator="equal">
      <formula>"varies"</formula>
    </cfRule>
  </conditionalFormatting>
  <conditionalFormatting sqref="D40:D54">
    <cfRule type="cellIs" dxfId="2551" priority="44" operator="equal">
      <formula>"varies"</formula>
    </cfRule>
  </conditionalFormatting>
  <conditionalFormatting sqref="N40:N54">
    <cfRule type="cellIs" dxfId="2550" priority="43" operator="equal">
      <formula>"varies"</formula>
    </cfRule>
  </conditionalFormatting>
  <conditionalFormatting sqref="C13:C27">
    <cfRule type="cellIs" dxfId="2549" priority="42" operator="equal">
      <formula>"varies"</formula>
    </cfRule>
  </conditionalFormatting>
  <conditionalFormatting sqref="C40:C54">
    <cfRule type="cellIs" dxfId="2548" priority="41" operator="equal">
      <formula>"varies"</formula>
    </cfRule>
  </conditionalFormatting>
  <conditionalFormatting sqref="M13:M27">
    <cfRule type="cellIs" dxfId="2547" priority="40" operator="equal">
      <formula>"varies"</formula>
    </cfRule>
  </conditionalFormatting>
  <conditionalFormatting sqref="M40:M54">
    <cfRule type="cellIs" dxfId="2546" priority="39" operator="equal">
      <formula>"varies"</formula>
    </cfRule>
  </conditionalFormatting>
  <conditionalFormatting sqref="H14">
    <cfRule type="cellIs" dxfId="2545" priority="38" operator="equal">
      <formula>"varies"</formula>
    </cfRule>
  </conditionalFormatting>
  <conditionalFormatting sqref="H15">
    <cfRule type="cellIs" dxfId="2544" priority="37" operator="equal">
      <formula>"varies"</formula>
    </cfRule>
  </conditionalFormatting>
  <conditionalFormatting sqref="H16:H26">
    <cfRule type="cellIs" dxfId="2543" priority="36" operator="equal">
      <formula>"varies"</formula>
    </cfRule>
  </conditionalFormatting>
  <conditionalFormatting sqref="H41">
    <cfRule type="cellIs" dxfId="2542" priority="35" operator="equal">
      <formula>"varies"</formula>
    </cfRule>
  </conditionalFormatting>
  <conditionalFormatting sqref="H42">
    <cfRule type="cellIs" dxfId="2541" priority="34" operator="equal">
      <formula>"varies"</formula>
    </cfRule>
  </conditionalFormatting>
  <conditionalFormatting sqref="H43:H53">
    <cfRule type="cellIs" dxfId="2540" priority="33" operator="equal">
      <formula>"varies"</formula>
    </cfRule>
  </conditionalFormatting>
  <conditionalFormatting sqref="R14">
    <cfRule type="cellIs" dxfId="2539" priority="32" operator="equal">
      <formula>"varies"</formula>
    </cfRule>
  </conditionalFormatting>
  <conditionalFormatting sqref="R15">
    <cfRule type="cellIs" dxfId="2538" priority="31" operator="equal">
      <formula>"varies"</formula>
    </cfRule>
  </conditionalFormatting>
  <conditionalFormatting sqref="R16:R26">
    <cfRule type="cellIs" dxfId="2537" priority="30" operator="equal">
      <formula>"varies"</formula>
    </cfRule>
  </conditionalFormatting>
  <conditionalFormatting sqref="R41">
    <cfRule type="cellIs" dxfId="2536" priority="29" operator="equal">
      <formula>"varies"</formula>
    </cfRule>
  </conditionalFormatting>
  <conditionalFormatting sqref="R42">
    <cfRule type="cellIs" dxfId="2535" priority="28" operator="equal">
      <formula>"varies"</formula>
    </cfRule>
  </conditionalFormatting>
  <conditionalFormatting sqref="R43:R53">
    <cfRule type="cellIs" dxfId="2534" priority="27" operator="equal">
      <formula>"varies"</formula>
    </cfRule>
  </conditionalFormatting>
  <conditionalFormatting sqref="D13:D27">
    <cfRule type="cellIs" dxfId="2533" priority="26" operator="equal">
      <formula>"varies"</formula>
    </cfRule>
  </conditionalFormatting>
  <conditionalFormatting sqref="N13:N27">
    <cfRule type="cellIs" dxfId="2532" priority="25" operator="equal">
      <formula>"varies"</formula>
    </cfRule>
  </conditionalFormatting>
  <conditionalFormatting sqref="N40:N54">
    <cfRule type="cellIs" dxfId="2531" priority="24" operator="equal">
      <formula>"varies"</formula>
    </cfRule>
  </conditionalFormatting>
  <conditionalFormatting sqref="N40:N54">
    <cfRule type="cellIs" dxfId="2530" priority="23" operator="equal">
      <formula>"varies"</formula>
    </cfRule>
  </conditionalFormatting>
  <conditionalFormatting sqref="D40:D54">
    <cfRule type="cellIs" dxfId="2529" priority="22" operator="equal">
      <formula>"varies"</formula>
    </cfRule>
  </conditionalFormatting>
  <conditionalFormatting sqref="D40:D54">
    <cfRule type="cellIs" dxfId="2528" priority="21" operator="equal">
      <formula>"varies"</formula>
    </cfRule>
  </conditionalFormatting>
  <conditionalFormatting sqref="N40:N54">
    <cfRule type="cellIs" dxfId="2527" priority="20" operator="equal">
      <formula>"varies"</formula>
    </cfRule>
  </conditionalFormatting>
  <conditionalFormatting sqref="N13:N27">
    <cfRule type="cellIs" dxfId="2526" priority="19" operator="equal">
      <formula>"varies"</formula>
    </cfRule>
  </conditionalFormatting>
  <conditionalFormatting sqref="D40:D54">
    <cfRule type="cellIs" dxfId="2525" priority="18" operator="equal">
      <formula>"varies"</formula>
    </cfRule>
  </conditionalFormatting>
  <conditionalFormatting sqref="N40:N54">
    <cfRule type="cellIs" dxfId="2524" priority="17" operator="equal">
      <formula>"varies"</formula>
    </cfRule>
  </conditionalFormatting>
  <conditionalFormatting sqref="C13:C27">
    <cfRule type="cellIs" dxfId="2523" priority="16" operator="equal">
      <formula>"varies"</formula>
    </cfRule>
  </conditionalFormatting>
  <conditionalFormatting sqref="C40:C54">
    <cfRule type="cellIs" dxfId="2522" priority="15" operator="equal">
      <formula>"varies"</formula>
    </cfRule>
  </conditionalFormatting>
  <conditionalFormatting sqref="M13:M27">
    <cfRule type="cellIs" dxfId="2521" priority="14" operator="equal">
      <formula>"varies"</formula>
    </cfRule>
  </conditionalFormatting>
  <conditionalFormatting sqref="M40:M54">
    <cfRule type="cellIs" dxfId="2520" priority="13" operator="equal">
      <formula>"varies"</formula>
    </cfRule>
  </conditionalFormatting>
  <conditionalFormatting sqref="H14">
    <cfRule type="cellIs" dxfId="2519" priority="12" operator="equal">
      <formula>"varies"</formula>
    </cfRule>
  </conditionalFormatting>
  <conditionalFormatting sqref="H15">
    <cfRule type="cellIs" dxfId="2518" priority="11" operator="equal">
      <formula>"varies"</formula>
    </cfRule>
  </conditionalFormatting>
  <conditionalFormatting sqref="H16:H26">
    <cfRule type="cellIs" dxfId="2517" priority="10" operator="equal">
      <formula>"varies"</formula>
    </cfRule>
  </conditionalFormatting>
  <conditionalFormatting sqref="H41">
    <cfRule type="cellIs" dxfId="2516" priority="9" operator="equal">
      <formula>"varies"</formula>
    </cfRule>
  </conditionalFormatting>
  <conditionalFormatting sqref="H42">
    <cfRule type="cellIs" dxfId="2515" priority="8" operator="equal">
      <formula>"varies"</formula>
    </cfRule>
  </conditionalFormatting>
  <conditionalFormatting sqref="H43:H53">
    <cfRule type="cellIs" dxfId="2514" priority="7" operator="equal">
      <formula>"varies"</formula>
    </cfRule>
  </conditionalFormatting>
  <conditionalFormatting sqref="R14">
    <cfRule type="cellIs" dxfId="2513" priority="6" operator="equal">
      <formula>"varies"</formula>
    </cfRule>
  </conditionalFormatting>
  <conditionalFormatting sqref="R15">
    <cfRule type="cellIs" dxfId="2512" priority="5" operator="equal">
      <formula>"varies"</formula>
    </cfRule>
  </conditionalFormatting>
  <conditionalFormatting sqref="R16:R26">
    <cfRule type="cellIs" dxfId="2511" priority="4" operator="equal">
      <formula>"varies"</formula>
    </cfRule>
  </conditionalFormatting>
  <conditionalFormatting sqref="R41">
    <cfRule type="cellIs" dxfId="2510" priority="3" operator="equal">
      <formula>"varies"</formula>
    </cfRule>
  </conditionalFormatting>
  <conditionalFormatting sqref="R42">
    <cfRule type="cellIs" dxfId="2509" priority="2" operator="equal">
      <formula>"varies"</formula>
    </cfRule>
  </conditionalFormatting>
  <conditionalFormatting sqref="R43:R53">
    <cfRule type="cellIs" dxfId="2508"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252</v>
      </c>
      <c r="E7" s="332" t="s">
        <v>787</v>
      </c>
      <c r="F7" s="332"/>
      <c r="G7" s="332"/>
      <c r="H7" s="332"/>
      <c r="I7" s="332"/>
      <c r="J7" s="333"/>
      <c r="K7" s="132"/>
      <c r="L7" s="331"/>
      <c r="M7" s="332"/>
      <c r="N7" s="1012" t="s">
        <v>253</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254</v>
      </c>
      <c r="E34" s="332" t="s">
        <v>787</v>
      </c>
      <c r="F34" s="332"/>
      <c r="G34" s="332"/>
      <c r="H34" s="332"/>
      <c r="I34" s="332"/>
      <c r="J34" s="333"/>
      <c r="K34" s="132"/>
      <c r="L34" s="331"/>
      <c r="M34" s="332"/>
      <c r="N34" s="1012" t="s">
        <v>255</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2507" priority="114" operator="equal">
      <formula>"varies"</formula>
    </cfRule>
  </conditionalFormatting>
  <conditionalFormatting sqref="C13:D27 C40:D54 M13:N27 M40:N54 H14:H26 H41:H53 R14:R26 R41:R53">
    <cfRule type="cellIs" dxfId="2506" priority="113" operator="equal">
      <formula>"varies"</formula>
    </cfRule>
  </conditionalFormatting>
  <conditionalFormatting sqref="C13:D27 C40:D54 M13:N27 M40:N54 H14:H26 H41:H53 R14:R26 R41:R53">
    <cfRule type="cellIs" dxfId="2505" priority="112" operator="equal">
      <formula>"varies"</formula>
    </cfRule>
  </conditionalFormatting>
  <conditionalFormatting sqref="C13:D27 C40:D54 M13:N27 M40:N54 H14:H26 H41:H53 R14:R26 R41:R53">
    <cfRule type="cellIs" dxfId="2504" priority="111" operator="equal">
      <formula>"varies"</formula>
    </cfRule>
  </conditionalFormatting>
  <conditionalFormatting sqref="C13:D27 C40:D54 M13:N27 M40:N54 H14:H26 H41:H53 R14:R26 R41:R53">
    <cfRule type="cellIs" dxfId="2503" priority="110" operator="equal">
      <formula>"varies"</formula>
    </cfRule>
  </conditionalFormatting>
  <conditionalFormatting sqref="C13:D27 C40:D54 M13:N27 M40:N54 H14:H26 H41:H53 R14:R26 R41:R53">
    <cfRule type="cellIs" dxfId="2502" priority="109" operator="equal">
      <formula>"varies"</formula>
    </cfRule>
  </conditionalFormatting>
  <conditionalFormatting sqref="C13:D27 C40:D54 M13:N27 M40:N54 H14:H26 H41:H53 R14:R26 R41:R53">
    <cfRule type="cellIs" dxfId="2501" priority="108" operator="equal">
      <formula>"varies"</formula>
    </cfRule>
  </conditionalFormatting>
  <conditionalFormatting sqref="C13:D27 C40:D54 M13:N27 M40:N54 H14:H26 H41:H53 R14:R26 R41:R53">
    <cfRule type="cellIs" dxfId="2500" priority="107" operator="equal">
      <formula>"varies"</formula>
    </cfRule>
  </conditionalFormatting>
  <conditionalFormatting sqref="D13:D27">
    <cfRule type="cellIs" dxfId="2499" priority="106" operator="equal">
      <formula>"varies"</formula>
    </cfRule>
  </conditionalFormatting>
  <conditionalFormatting sqref="N13:N27">
    <cfRule type="cellIs" dxfId="2498" priority="105" operator="equal">
      <formula>"varies"</formula>
    </cfRule>
  </conditionalFormatting>
  <conditionalFormatting sqref="N40:N54">
    <cfRule type="cellIs" dxfId="2497" priority="104" operator="equal">
      <formula>"varies"</formula>
    </cfRule>
  </conditionalFormatting>
  <conditionalFormatting sqref="N40:N54">
    <cfRule type="cellIs" dxfId="2496" priority="103" operator="equal">
      <formula>"varies"</formula>
    </cfRule>
  </conditionalFormatting>
  <conditionalFormatting sqref="D40:D54">
    <cfRule type="cellIs" dxfId="2495" priority="102" operator="equal">
      <formula>"varies"</formula>
    </cfRule>
  </conditionalFormatting>
  <conditionalFormatting sqref="D40:D54">
    <cfRule type="cellIs" dxfId="2494" priority="101" operator="equal">
      <formula>"varies"</formula>
    </cfRule>
  </conditionalFormatting>
  <conditionalFormatting sqref="N40:N54">
    <cfRule type="cellIs" dxfId="2493" priority="100" operator="equal">
      <formula>"varies"</formula>
    </cfRule>
  </conditionalFormatting>
  <conditionalFormatting sqref="N13:N27">
    <cfRule type="cellIs" dxfId="2492" priority="99" operator="equal">
      <formula>"varies"</formula>
    </cfRule>
  </conditionalFormatting>
  <conditionalFormatting sqref="D40:D54">
    <cfRule type="cellIs" dxfId="2491" priority="98" operator="equal">
      <formula>"varies"</formula>
    </cfRule>
  </conditionalFormatting>
  <conditionalFormatting sqref="N40:N54">
    <cfRule type="cellIs" dxfId="2490" priority="97" operator="equal">
      <formula>"varies"</formula>
    </cfRule>
  </conditionalFormatting>
  <conditionalFormatting sqref="C13:C27">
    <cfRule type="cellIs" dxfId="2489" priority="96" operator="equal">
      <formula>"varies"</formula>
    </cfRule>
  </conditionalFormatting>
  <conditionalFormatting sqref="C40:C54">
    <cfRule type="cellIs" dxfId="2488" priority="95" operator="equal">
      <formula>"varies"</formula>
    </cfRule>
  </conditionalFormatting>
  <conditionalFormatting sqref="M13:M27">
    <cfRule type="cellIs" dxfId="2487" priority="94" operator="equal">
      <formula>"varies"</formula>
    </cfRule>
  </conditionalFormatting>
  <conditionalFormatting sqref="M40:M54">
    <cfRule type="cellIs" dxfId="2486" priority="93" operator="equal">
      <formula>"varies"</formula>
    </cfRule>
  </conditionalFormatting>
  <conditionalFormatting sqref="H14">
    <cfRule type="cellIs" dxfId="2485" priority="92" operator="equal">
      <formula>"varies"</formula>
    </cfRule>
  </conditionalFormatting>
  <conditionalFormatting sqref="H15">
    <cfRule type="cellIs" dxfId="2484" priority="91" operator="equal">
      <formula>"varies"</formula>
    </cfRule>
  </conditionalFormatting>
  <conditionalFormatting sqref="H16:H26">
    <cfRule type="cellIs" dxfId="2483" priority="90" operator="equal">
      <formula>"varies"</formula>
    </cfRule>
  </conditionalFormatting>
  <conditionalFormatting sqref="H41">
    <cfRule type="cellIs" dxfId="2482" priority="89" operator="equal">
      <formula>"varies"</formula>
    </cfRule>
  </conditionalFormatting>
  <conditionalFormatting sqref="H42">
    <cfRule type="cellIs" dxfId="2481" priority="88" operator="equal">
      <formula>"varies"</formula>
    </cfRule>
  </conditionalFormatting>
  <conditionalFormatting sqref="H43:H53">
    <cfRule type="cellIs" dxfId="2480" priority="87" operator="equal">
      <formula>"varies"</formula>
    </cfRule>
  </conditionalFormatting>
  <conditionalFormatting sqref="R14">
    <cfRule type="cellIs" dxfId="2479" priority="86" operator="equal">
      <formula>"varies"</formula>
    </cfRule>
  </conditionalFormatting>
  <conditionalFormatting sqref="R15">
    <cfRule type="cellIs" dxfId="2478" priority="85" operator="equal">
      <formula>"varies"</formula>
    </cfRule>
  </conditionalFormatting>
  <conditionalFormatting sqref="R16:R26">
    <cfRule type="cellIs" dxfId="2477" priority="84" operator="equal">
      <formula>"varies"</formula>
    </cfRule>
  </conditionalFormatting>
  <conditionalFormatting sqref="R41">
    <cfRule type="cellIs" dxfId="2476" priority="83" operator="equal">
      <formula>"varies"</formula>
    </cfRule>
  </conditionalFormatting>
  <conditionalFormatting sqref="R42">
    <cfRule type="cellIs" dxfId="2475" priority="82" operator="equal">
      <formula>"varies"</formula>
    </cfRule>
  </conditionalFormatting>
  <conditionalFormatting sqref="R43:R53">
    <cfRule type="cellIs" dxfId="2474" priority="81" operator="equal">
      <formula>"varies"</formula>
    </cfRule>
  </conditionalFormatting>
  <conditionalFormatting sqref="C40">
    <cfRule type="cellIs" dxfId="2473" priority="80" operator="equal">
      <formula>"varies"</formula>
    </cfRule>
  </conditionalFormatting>
  <conditionalFormatting sqref="D13:D27">
    <cfRule type="cellIs" dxfId="2472" priority="79" operator="equal">
      <formula>"varies"</formula>
    </cfRule>
  </conditionalFormatting>
  <conditionalFormatting sqref="N13:N27">
    <cfRule type="cellIs" dxfId="2471" priority="78" operator="equal">
      <formula>"varies"</formula>
    </cfRule>
  </conditionalFormatting>
  <conditionalFormatting sqref="N40:N54">
    <cfRule type="cellIs" dxfId="2470" priority="77" operator="equal">
      <formula>"varies"</formula>
    </cfRule>
  </conditionalFormatting>
  <conditionalFormatting sqref="N40:N54">
    <cfRule type="cellIs" dxfId="2469" priority="76" operator="equal">
      <formula>"varies"</formula>
    </cfRule>
  </conditionalFormatting>
  <conditionalFormatting sqref="D40:D54">
    <cfRule type="cellIs" dxfId="2468" priority="75" operator="equal">
      <formula>"varies"</formula>
    </cfRule>
  </conditionalFormatting>
  <conditionalFormatting sqref="D40:D54">
    <cfRule type="cellIs" dxfId="2467" priority="74" operator="equal">
      <formula>"varies"</formula>
    </cfRule>
  </conditionalFormatting>
  <conditionalFormatting sqref="N40:N54">
    <cfRule type="cellIs" dxfId="2466" priority="73" operator="equal">
      <formula>"varies"</formula>
    </cfRule>
  </conditionalFormatting>
  <conditionalFormatting sqref="N13:N27">
    <cfRule type="cellIs" dxfId="2465" priority="72" operator="equal">
      <formula>"varies"</formula>
    </cfRule>
  </conditionalFormatting>
  <conditionalFormatting sqref="D40:D54">
    <cfRule type="cellIs" dxfId="2464" priority="71" operator="equal">
      <formula>"varies"</formula>
    </cfRule>
  </conditionalFormatting>
  <conditionalFormatting sqref="N40:N54">
    <cfRule type="cellIs" dxfId="2463" priority="70" operator="equal">
      <formula>"varies"</formula>
    </cfRule>
  </conditionalFormatting>
  <conditionalFormatting sqref="C13:C27">
    <cfRule type="cellIs" dxfId="2462" priority="69" operator="equal">
      <formula>"varies"</formula>
    </cfRule>
  </conditionalFormatting>
  <conditionalFormatting sqref="C40:C54">
    <cfRule type="cellIs" dxfId="2461" priority="68" operator="equal">
      <formula>"varies"</formula>
    </cfRule>
  </conditionalFormatting>
  <conditionalFormatting sqref="M13:M27">
    <cfRule type="cellIs" dxfId="2460" priority="67" operator="equal">
      <formula>"varies"</formula>
    </cfRule>
  </conditionalFormatting>
  <conditionalFormatting sqref="M40:M54">
    <cfRule type="cellIs" dxfId="2459" priority="66" operator="equal">
      <formula>"varies"</formula>
    </cfRule>
  </conditionalFormatting>
  <conditionalFormatting sqref="H14">
    <cfRule type="cellIs" dxfId="2458" priority="65" operator="equal">
      <formula>"varies"</formula>
    </cfRule>
  </conditionalFormatting>
  <conditionalFormatting sqref="H15">
    <cfRule type="cellIs" dxfId="2457" priority="64" operator="equal">
      <formula>"varies"</formula>
    </cfRule>
  </conditionalFormatting>
  <conditionalFormatting sqref="H16:H26">
    <cfRule type="cellIs" dxfId="2456" priority="63" operator="equal">
      <formula>"varies"</formula>
    </cfRule>
  </conditionalFormatting>
  <conditionalFormatting sqref="H41">
    <cfRule type="cellIs" dxfId="2455" priority="62" operator="equal">
      <formula>"varies"</formula>
    </cfRule>
  </conditionalFormatting>
  <conditionalFormatting sqref="H42">
    <cfRule type="cellIs" dxfId="2454" priority="61" operator="equal">
      <formula>"varies"</formula>
    </cfRule>
  </conditionalFormatting>
  <conditionalFormatting sqref="H43:H53">
    <cfRule type="cellIs" dxfId="2453" priority="60" operator="equal">
      <formula>"varies"</formula>
    </cfRule>
  </conditionalFormatting>
  <conditionalFormatting sqref="R14">
    <cfRule type="cellIs" dxfId="2452" priority="59" operator="equal">
      <formula>"varies"</formula>
    </cfRule>
  </conditionalFormatting>
  <conditionalFormatting sqref="R15">
    <cfRule type="cellIs" dxfId="2451" priority="58" operator="equal">
      <formula>"varies"</formula>
    </cfRule>
  </conditionalFormatting>
  <conditionalFormatting sqref="R16:R26">
    <cfRule type="cellIs" dxfId="2450" priority="57" operator="equal">
      <formula>"varies"</formula>
    </cfRule>
  </conditionalFormatting>
  <conditionalFormatting sqref="R41">
    <cfRule type="cellIs" dxfId="2449" priority="56" operator="equal">
      <formula>"varies"</formula>
    </cfRule>
  </conditionalFormatting>
  <conditionalFormatting sqref="R42">
    <cfRule type="cellIs" dxfId="2448" priority="55" operator="equal">
      <formula>"varies"</formula>
    </cfRule>
  </conditionalFormatting>
  <conditionalFormatting sqref="R43:R53">
    <cfRule type="cellIs" dxfId="2447" priority="54" operator="equal">
      <formula>"varies"</formula>
    </cfRule>
  </conditionalFormatting>
  <conditionalFormatting sqref="M13">
    <cfRule type="cellIs" dxfId="2446" priority="53" operator="equal">
      <formula>"varies"</formula>
    </cfRule>
  </conditionalFormatting>
  <conditionalFormatting sqref="D13:D27">
    <cfRule type="cellIs" dxfId="2445" priority="52" operator="equal">
      <formula>"varies"</formula>
    </cfRule>
  </conditionalFormatting>
  <conditionalFormatting sqref="N13:N27">
    <cfRule type="cellIs" dxfId="2444" priority="51" operator="equal">
      <formula>"varies"</formula>
    </cfRule>
  </conditionalFormatting>
  <conditionalFormatting sqref="N40:N54">
    <cfRule type="cellIs" dxfId="2443" priority="50" operator="equal">
      <formula>"varies"</formula>
    </cfRule>
  </conditionalFormatting>
  <conditionalFormatting sqref="N40:N54">
    <cfRule type="cellIs" dxfId="2442" priority="49" operator="equal">
      <formula>"varies"</formula>
    </cfRule>
  </conditionalFormatting>
  <conditionalFormatting sqref="D40:D54">
    <cfRule type="cellIs" dxfId="2441" priority="48" operator="equal">
      <formula>"varies"</formula>
    </cfRule>
  </conditionalFormatting>
  <conditionalFormatting sqref="D40:D54">
    <cfRule type="cellIs" dxfId="2440" priority="47" operator="equal">
      <formula>"varies"</formula>
    </cfRule>
  </conditionalFormatting>
  <conditionalFormatting sqref="N40:N54">
    <cfRule type="cellIs" dxfId="2439" priority="46" operator="equal">
      <formula>"varies"</formula>
    </cfRule>
  </conditionalFormatting>
  <conditionalFormatting sqref="N13:N27">
    <cfRule type="cellIs" dxfId="2438" priority="45" operator="equal">
      <formula>"varies"</formula>
    </cfRule>
  </conditionalFormatting>
  <conditionalFormatting sqref="D40:D54">
    <cfRule type="cellIs" dxfId="2437" priority="44" operator="equal">
      <formula>"varies"</formula>
    </cfRule>
  </conditionalFormatting>
  <conditionalFormatting sqref="N40:N54">
    <cfRule type="cellIs" dxfId="2436" priority="43" operator="equal">
      <formula>"varies"</formula>
    </cfRule>
  </conditionalFormatting>
  <conditionalFormatting sqref="C13:C27">
    <cfRule type="cellIs" dxfId="2435" priority="42" operator="equal">
      <formula>"varies"</formula>
    </cfRule>
  </conditionalFormatting>
  <conditionalFormatting sqref="C40:C54">
    <cfRule type="cellIs" dxfId="2434" priority="41" operator="equal">
      <formula>"varies"</formula>
    </cfRule>
  </conditionalFormatting>
  <conditionalFormatting sqref="M13:M27">
    <cfRule type="cellIs" dxfId="2433" priority="40" operator="equal">
      <formula>"varies"</formula>
    </cfRule>
  </conditionalFormatting>
  <conditionalFormatting sqref="M40:M54">
    <cfRule type="cellIs" dxfId="2432" priority="39" operator="equal">
      <formula>"varies"</formula>
    </cfRule>
  </conditionalFormatting>
  <conditionalFormatting sqref="H14">
    <cfRule type="cellIs" dxfId="2431" priority="38" operator="equal">
      <formula>"varies"</formula>
    </cfRule>
  </conditionalFormatting>
  <conditionalFormatting sqref="H15">
    <cfRule type="cellIs" dxfId="2430" priority="37" operator="equal">
      <formula>"varies"</formula>
    </cfRule>
  </conditionalFormatting>
  <conditionalFormatting sqref="H16:H26">
    <cfRule type="cellIs" dxfId="2429" priority="36" operator="equal">
      <formula>"varies"</formula>
    </cfRule>
  </conditionalFormatting>
  <conditionalFormatting sqref="H41">
    <cfRule type="cellIs" dxfId="2428" priority="35" operator="equal">
      <formula>"varies"</formula>
    </cfRule>
  </conditionalFormatting>
  <conditionalFormatting sqref="H42">
    <cfRule type="cellIs" dxfId="2427" priority="34" operator="equal">
      <formula>"varies"</formula>
    </cfRule>
  </conditionalFormatting>
  <conditionalFormatting sqref="H43:H53">
    <cfRule type="cellIs" dxfId="2426" priority="33" operator="equal">
      <formula>"varies"</formula>
    </cfRule>
  </conditionalFormatting>
  <conditionalFormatting sqref="R14">
    <cfRule type="cellIs" dxfId="2425" priority="32" operator="equal">
      <formula>"varies"</formula>
    </cfRule>
  </conditionalFormatting>
  <conditionalFormatting sqref="R15">
    <cfRule type="cellIs" dxfId="2424" priority="31" operator="equal">
      <formula>"varies"</formula>
    </cfRule>
  </conditionalFormatting>
  <conditionalFormatting sqref="R16:R26">
    <cfRule type="cellIs" dxfId="2423" priority="30" operator="equal">
      <formula>"varies"</formula>
    </cfRule>
  </conditionalFormatting>
  <conditionalFormatting sqref="R41">
    <cfRule type="cellIs" dxfId="2422" priority="29" operator="equal">
      <formula>"varies"</formula>
    </cfRule>
  </conditionalFormatting>
  <conditionalFormatting sqref="R42">
    <cfRule type="cellIs" dxfId="2421" priority="28" operator="equal">
      <formula>"varies"</formula>
    </cfRule>
  </conditionalFormatting>
  <conditionalFormatting sqref="R43:R53">
    <cfRule type="cellIs" dxfId="2420" priority="27" operator="equal">
      <formula>"varies"</formula>
    </cfRule>
  </conditionalFormatting>
  <conditionalFormatting sqref="D13:D27">
    <cfRule type="cellIs" dxfId="2419" priority="26" operator="equal">
      <formula>"varies"</formula>
    </cfRule>
  </conditionalFormatting>
  <conditionalFormatting sqref="N13:N27">
    <cfRule type="cellIs" dxfId="2418" priority="25" operator="equal">
      <formula>"varies"</formula>
    </cfRule>
  </conditionalFormatting>
  <conditionalFormatting sqref="N40:N54">
    <cfRule type="cellIs" dxfId="2417" priority="24" operator="equal">
      <formula>"varies"</formula>
    </cfRule>
  </conditionalFormatting>
  <conditionalFormatting sqref="N40:N54">
    <cfRule type="cellIs" dxfId="2416" priority="23" operator="equal">
      <formula>"varies"</formula>
    </cfRule>
  </conditionalFormatting>
  <conditionalFormatting sqref="D40:D54">
    <cfRule type="cellIs" dxfId="2415" priority="22" operator="equal">
      <formula>"varies"</formula>
    </cfRule>
  </conditionalFormatting>
  <conditionalFormatting sqref="D40:D54">
    <cfRule type="cellIs" dxfId="2414" priority="21" operator="equal">
      <formula>"varies"</formula>
    </cfRule>
  </conditionalFormatting>
  <conditionalFormatting sqref="N40:N54">
    <cfRule type="cellIs" dxfId="2413" priority="20" operator="equal">
      <formula>"varies"</formula>
    </cfRule>
  </conditionalFormatting>
  <conditionalFormatting sqref="N13:N27">
    <cfRule type="cellIs" dxfId="2412" priority="19" operator="equal">
      <formula>"varies"</formula>
    </cfRule>
  </conditionalFormatting>
  <conditionalFormatting sqref="D40:D54">
    <cfRule type="cellIs" dxfId="2411" priority="18" operator="equal">
      <formula>"varies"</formula>
    </cfRule>
  </conditionalFormatting>
  <conditionalFormatting sqref="N40:N54">
    <cfRule type="cellIs" dxfId="2410" priority="17" operator="equal">
      <formula>"varies"</formula>
    </cfRule>
  </conditionalFormatting>
  <conditionalFormatting sqref="C13:C27">
    <cfRule type="cellIs" dxfId="2409" priority="16" operator="equal">
      <formula>"varies"</formula>
    </cfRule>
  </conditionalFormatting>
  <conditionalFormatting sqref="C40:C54">
    <cfRule type="cellIs" dxfId="2408" priority="15" operator="equal">
      <formula>"varies"</formula>
    </cfRule>
  </conditionalFormatting>
  <conditionalFormatting sqref="M13:M27">
    <cfRule type="cellIs" dxfId="2407" priority="14" operator="equal">
      <formula>"varies"</formula>
    </cfRule>
  </conditionalFormatting>
  <conditionalFormatting sqref="M40:M54">
    <cfRule type="cellIs" dxfId="2406" priority="13" operator="equal">
      <formula>"varies"</formula>
    </cfRule>
  </conditionalFormatting>
  <conditionalFormatting sqref="H14">
    <cfRule type="cellIs" dxfId="2405" priority="12" operator="equal">
      <formula>"varies"</formula>
    </cfRule>
  </conditionalFormatting>
  <conditionalFormatting sqref="H15">
    <cfRule type="cellIs" dxfId="2404" priority="11" operator="equal">
      <formula>"varies"</formula>
    </cfRule>
  </conditionalFormatting>
  <conditionalFormatting sqref="H16:H26">
    <cfRule type="cellIs" dxfId="2403" priority="10" operator="equal">
      <formula>"varies"</formula>
    </cfRule>
  </conditionalFormatting>
  <conditionalFormatting sqref="H41">
    <cfRule type="cellIs" dxfId="2402" priority="9" operator="equal">
      <formula>"varies"</formula>
    </cfRule>
  </conditionalFormatting>
  <conditionalFormatting sqref="H42">
    <cfRule type="cellIs" dxfId="2401" priority="8" operator="equal">
      <formula>"varies"</formula>
    </cfRule>
  </conditionalFormatting>
  <conditionalFormatting sqref="H43:H53">
    <cfRule type="cellIs" dxfId="2400" priority="7" operator="equal">
      <formula>"varies"</formula>
    </cfRule>
  </conditionalFormatting>
  <conditionalFormatting sqref="R14">
    <cfRule type="cellIs" dxfId="2399" priority="6" operator="equal">
      <formula>"varies"</formula>
    </cfRule>
  </conditionalFormatting>
  <conditionalFormatting sqref="R15">
    <cfRule type="cellIs" dxfId="2398" priority="5" operator="equal">
      <formula>"varies"</formula>
    </cfRule>
  </conditionalFormatting>
  <conditionalFormatting sqref="R16:R26">
    <cfRule type="cellIs" dxfId="2397" priority="4" operator="equal">
      <formula>"varies"</formula>
    </cfRule>
  </conditionalFormatting>
  <conditionalFormatting sqref="R41">
    <cfRule type="cellIs" dxfId="2396" priority="3" operator="equal">
      <formula>"varies"</formula>
    </cfRule>
  </conditionalFormatting>
  <conditionalFormatting sqref="R42">
    <cfRule type="cellIs" dxfId="2395" priority="2" operator="equal">
      <formula>"varies"</formula>
    </cfRule>
  </conditionalFormatting>
  <conditionalFormatting sqref="R43:R53">
    <cfRule type="cellIs" dxfId="2394"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256</v>
      </c>
      <c r="E7" s="332" t="s">
        <v>787</v>
      </c>
      <c r="F7" s="332"/>
      <c r="G7" s="332"/>
      <c r="H7" s="332"/>
      <c r="I7" s="332"/>
      <c r="J7" s="333"/>
      <c r="K7" s="132"/>
      <c r="L7" s="331"/>
      <c r="M7" s="332"/>
      <c r="N7" s="1012" t="s">
        <v>257</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258</v>
      </c>
      <c r="E34" s="332" t="s">
        <v>787</v>
      </c>
      <c r="F34" s="332"/>
      <c r="G34" s="332"/>
      <c r="H34" s="332"/>
      <c r="I34" s="332"/>
      <c r="J34" s="333"/>
      <c r="K34" s="132"/>
      <c r="L34" s="331"/>
      <c r="M34" s="332"/>
      <c r="N34" s="1012" t="s">
        <v>261</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2393" priority="114" operator="equal">
      <formula>"varies"</formula>
    </cfRule>
  </conditionalFormatting>
  <conditionalFormatting sqref="C13:D27 C40:D54 M13:N27 M40:N54 H14:H26 H41:H53 R14:R26 R41:R53">
    <cfRule type="cellIs" dxfId="2392" priority="113" operator="equal">
      <formula>"varies"</formula>
    </cfRule>
  </conditionalFormatting>
  <conditionalFormatting sqref="C13:D27 C40:D54 M13:N27 M40:N54 H14:H26 H41:H53 R14:R26 R41:R53">
    <cfRule type="cellIs" dxfId="2391" priority="112" operator="equal">
      <formula>"varies"</formula>
    </cfRule>
  </conditionalFormatting>
  <conditionalFormatting sqref="C13:D27 C40:D54 M13:N27 M40:N54 H14:H26 H41:H53 R14:R26 R41:R53">
    <cfRule type="cellIs" dxfId="2390" priority="111" operator="equal">
      <formula>"varies"</formula>
    </cfRule>
  </conditionalFormatting>
  <conditionalFormatting sqref="C13:D27 C40:D54 M13:N27 M40:N54 H14:H26 H41:H53 R14:R26 R41:R53">
    <cfRule type="cellIs" dxfId="2389" priority="110" operator="equal">
      <formula>"varies"</formula>
    </cfRule>
  </conditionalFormatting>
  <conditionalFormatting sqref="C13:D27 C40:D54 M13:N27 M40:N54 H14:H26 H41:H53 R14:R26 R41:R53">
    <cfRule type="cellIs" dxfId="2388" priority="109" operator="equal">
      <formula>"varies"</formula>
    </cfRule>
  </conditionalFormatting>
  <conditionalFormatting sqref="C13:D27 C40:D54 M13:N27 M40:N54 H14:H26 H41:H53 R14:R26 R41:R53">
    <cfRule type="cellIs" dxfId="2387" priority="108" operator="equal">
      <formula>"varies"</formula>
    </cfRule>
  </conditionalFormatting>
  <conditionalFormatting sqref="C13:D27 C40:D54 M13:N27 M40:N54 H14:H26 H41:H53 R14:R26 R41:R53">
    <cfRule type="cellIs" dxfId="2386" priority="107" operator="equal">
      <formula>"varies"</formula>
    </cfRule>
  </conditionalFormatting>
  <conditionalFormatting sqref="D13:D27">
    <cfRule type="cellIs" dxfId="2385" priority="106" operator="equal">
      <formula>"varies"</formula>
    </cfRule>
  </conditionalFormatting>
  <conditionalFormatting sqref="N13:N27">
    <cfRule type="cellIs" dxfId="2384" priority="105" operator="equal">
      <formula>"varies"</formula>
    </cfRule>
  </conditionalFormatting>
  <conditionalFormatting sqref="N40:N54">
    <cfRule type="cellIs" dxfId="2383" priority="104" operator="equal">
      <formula>"varies"</formula>
    </cfRule>
  </conditionalFormatting>
  <conditionalFormatting sqref="N40:N54">
    <cfRule type="cellIs" dxfId="2382" priority="103" operator="equal">
      <formula>"varies"</formula>
    </cfRule>
  </conditionalFormatting>
  <conditionalFormatting sqref="D40:D54">
    <cfRule type="cellIs" dxfId="2381" priority="102" operator="equal">
      <formula>"varies"</formula>
    </cfRule>
  </conditionalFormatting>
  <conditionalFormatting sqref="D40:D54">
    <cfRule type="cellIs" dxfId="2380" priority="101" operator="equal">
      <formula>"varies"</formula>
    </cfRule>
  </conditionalFormatting>
  <conditionalFormatting sqref="N40:N54">
    <cfRule type="cellIs" dxfId="2379" priority="100" operator="equal">
      <formula>"varies"</formula>
    </cfRule>
  </conditionalFormatting>
  <conditionalFormatting sqref="N13:N27">
    <cfRule type="cellIs" dxfId="2378" priority="99" operator="equal">
      <formula>"varies"</formula>
    </cfRule>
  </conditionalFormatting>
  <conditionalFormatting sqref="D40:D54">
    <cfRule type="cellIs" dxfId="2377" priority="98" operator="equal">
      <formula>"varies"</formula>
    </cfRule>
  </conditionalFormatting>
  <conditionalFormatting sqref="N40:N54">
    <cfRule type="cellIs" dxfId="2376" priority="97" operator="equal">
      <formula>"varies"</formula>
    </cfRule>
  </conditionalFormatting>
  <conditionalFormatting sqref="C13:C27">
    <cfRule type="cellIs" dxfId="2375" priority="96" operator="equal">
      <formula>"varies"</formula>
    </cfRule>
  </conditionalFormatting>
  <conditionalFormatting sqref="C40:C54">
    <cfRule type="cellIs" dxfId="2374" priority="95" operator="equal">
      <formula>"varies"</formula>
    </cfRule>
  </conditionalFormatting>
  <conditionalFormatting sqref="M13:M27">
    <cfRule type="cellIs" dxfId="2373" priority="94" operator="equal">
      <formula>"varies"</formula>
    </cfRule>
  </conditionalFormatting>
  <conditionalFormatting sqref="M40:M54">
    <cfRule type="cellIs" dxfId="2372" priority="93" operator="equal">
      <formula>"varies"</formula>
    </cfRule>
  </conditionalFormatting>
  <conditionalFormatting sqref="H14">
    <cfRule type="cellIs" dxfId="2371" priority="92" operator="equal">
      <formula>"varies"</formula>
    </cfRule>
  </conditionalFormatting>
  <conditionalFormatting sqref="H15">
    <cfRule type="cellIs" dxfId="2370" priority="91" operator="equal">
      <formula>"varies"</formula>
    </cfRule>
  </conditionalFormatting>
  <conditionalFormatting sqref="H16:H26">
    <cfRule type="cellIs" dxfId="2369" priority="90" operator="equal">
      <formula>"varies"</formula>
    </cfRule>
  </conditionalFormatting>
  <conditionalFormatting sqref="H41">
    <cfRule type="cellIs" dxfId="2368" priority="89" operator="equal">
      <formula>"varies"</formula>
    </cfRule>
  </conditionalFormatting>
  <conditionalFormatting sqref="H42">
    <cfRule type="cellIs" dxfId="2367" priority="88" operator="equal">
      <formula>"varies"</formula>
    </cfRule>
  </conditionalFormatting>
  <conditionalFormatting sqref="H43:H53">
    <cfRule type="cellIs" dxfId="2366" priority="87" operator="equal">
      <formula>"varies"</formula>
    </cfRule>
  </conditionalFormatting>
  <conditionalFormatting sqref="R14">
    <cfRule type="cellIs" dxfId="2365" priority="86" operator="equal">
      <formula>"varies"</formula>
    </cfRule>
  </conditionalFormatting>
  <conditionalFormatting sqref="R15">
    <cfRule type="cellIs" dxfId="2364" priority="85" operator="equal">
      <formula>"varies"</formula>
    </cfRule>
  </conditionalFormatting>
  <conditionalFormatting sqref="R16:R26">
    <cfRule type="cellIs" dxfId="2363" priority="84" operator="equal">
      <formula>"varies"</formula>
    </cfRule>
  </conditionalFormatting>
  <conditionalFormatting sqref="R41">
    <cfRule type="cellIs" dxfId="2362" priority="83" operator="equal">
      <formula>"varies"</formula>
    </cfRule>
  </conditionalFormatting>
  <conditionalFormatting sqref="R42">
    <cfRule type="cellIs" dxfId="2361" priority="82" operator="equal">
      <formula>"varies"</formula>
    </cfRule>
  </conditionalFormatting>
  <conditionalFormatting sqref="R43:R53">
    <cfRule type="cellIs" dxfId="2360" priority="81" operator="equal">
      <formula>"varies"</formula>
    </cfRule>
  </conditionalFormatting>
  <conditionalFormatting sqref="C40">
    <cfRule type="cellIs" dxfId="2359" priority="80" operator="equal">
      <formula>"varies"</formula>
    </cfRule>
  </conditionalFormatting>
  <conditionalFormatting sqref="D13:D27">
    <cfRule type="cellIs" dxfId="2358" priority="79" operator="equal">
      <formula>"varies"</formula>
    </cfRule>
  </conditionalFormatting>
  <conditionalFormatting sqref="N13:N27">
    <cfRule type="cellIs" dxfId="2357" priority="78" operator="equal">
      <formula>"varies"</formula>
    </cfRule>
  </conditionalFormatting>
  <conditionalFormatting sqref="N40:N54">
    <cfRule type="cellIs" dxfId="2356" priority="77" operator="equal">
      <formula>"varies"</formula>
    </cfRule>
  </conditionalFormatting>
  <conditionalFormatting sqref="N40:N54">
    <cfRule type="cellIs" dxfId="2355" priority="76" operator="equal">
      <formula>"varies"</formula>
    </cfRule>
  </conditionalFormatting>
  <conditionalFormatting sqref="D40:D54">
    <cfRule type="cellIs" dxfId="2354" priority="75" operator="equal">
      <formula>"varies"</formula>
    </cfRule>
  </conditionalFormatting>
  <conditionalFormatting sqref="D40:D54">
    <cfRule type="cellIs" dxfId="2353" priority="74" operator="equal">
      <formula>"varies"</formula>
    </cfRule>
  </conditionalFormatting>
  <conditionalFormatting sqref="N40:N54">
    <cfRule type="cellIs" dxfId="2352" priority="73" operator="equal">
      <formula>"varies"</formula>
    </cfRule>
  </conditionalFormatting>
  <conditionalFormatting sqref="N13:N27">
    <cfRule type="cellIs" dxfId="2351" priority="72" operator="equal">
      <formula>"varies"</formula>
    </cfRule>
  </conditionalFormatting>
  <conditionalFormatting sqref="D40:D54">
    <cfRule type="cellIs" dxfId="2350" priority="71" operator="equal">
      <formula>"varies"</formula>
    </cfRule>
  </conditionalFormatting>
  <conditionalFormatting sqref="N40:N54">
    <cfRule type="cellIs" dxfId="2349" priority="70" operator="equal">
      <formula>"varies"</formula>
    </cfRule>
  </conditionalFormatting>
  <conditionalFormatting sqref="C13:C27">
    <cfRule type="cellIs" dxfId="2348" priority="69" operator="equal">
      <formula>"varies"</formula>
    </cfRule>
  </conditionalFormatting>
  <conditionalFormatting sqref="C40:C54">
    <cfRule type="cellIs" dxfId="2347" priority="68" operator="equal">
      <formula>"varies"</formula>
    </cfRule>
  </conditionalFormatting>
  <conditionalFormatting sqref="M13:M27">
    <cfRule type="cellIs" dxfId="2346" priority="67" operator="equal">
      <formula>"varies"</formula>
    </cfRule>
  </conditionalFormatting>
  <conditionalFormatting sqref="M40:M54">
    <cfRule type="cellIs" dxfId="2345" priority="66" operator="equal">
      <formula>"varies"</formula>
    </cfRule>
  </conditionalFormatting>
  <conditionalFormatting sqref="H14">
    <cfRule type="cellIs" dxfId="2344" priority="65" operator="equal">
      <formula>"varies"</formula>
    </cfRule>
  </conditionalFormatting>
  <conditionalFormatting sqref="H15">
    <cfRule type="cellIs" dxfId="2343" priority="64" operator="equal">
      <formula>"varies"</formula>
    </cfRule>
  </conditionalFormatting>
  <conditionalFormatting sqref="H16:H26">
    <cfRule type="cellIs" dxfId="2342" priority="63" operator="equal">
      <formula>"varies"</formula>
    </cfRule>
  </conditionalFormatting>
  <conditionalFormatting sqref="H41">
    <cfRule type="cellIs" dxfId="2341" priority="62" operator="equal">
      <formula>"varies"</formula>
    </cfRule>
  </conditionalFormatting>
  <conditionalFormatting sqref="H42">
    <cfRule type="cellIs" dxfId="2340" priority="61" operator="equal">
      <formula>"varies"</formula>
    </cfRule>
  </conditionalFormatting>
  <conditionalFormatting sqref="H43:H53">
    <cfRule type="cellIs" dxfId="2339" priority="60" operator="equal">
      <formula>"varies"</formula>
    </cfRule>
  </conditionalFormatting>
  <conditionalFormatting sqref="R14">
    <cfRule type="cellIs" dxfId="2338" priority="59" operator="equal">
      <formula>"varies"</formula>
    </cfRule>
  </conditionalFormatting>
  <conditionalFormatting sqref="R15">
    <cfRule type="cellIs" dxfId="2337" priority="58" operator="equal">
      <formula>"varies"</formula>
    </cfRule>
  </conditionalFormatting>
  <conditionalFormatting sqref="R16:R26">
    <cfRule type="cellIs" dxfId="2336" priority="57" operator="equal">
      <formula>"varies"</formula>
    </cfRule>
  </conditionalFormatting>
  <conditionalFormatting sqref="R41">
    <cfRule type="cellIs" dxfId="2335" priority="56" operator="equal">
      <formula>"varies"</formula>
    </cfRule>
  </conditionalFormatting>
  <conditionalFormatting sqref="R42">
    <cfRule type="cellIs" dxfId="2334" priority="55" operator="equal">
      <formula>"varies"</formula>
    </cfRule>
  </conditionalFormatting>
  <conditionalFormatting sqref="R43:R53">
    <cfRule type="cellIs" dxfId="2333" priority="54" operator="equal">
      <formula>"varies"</formula>
    </cfRule>
  </conditionalFormatting>
  <conditionalFormatting sqref="M13">
    <cfRule type="cellIs" dxfId="2332" priority="53" operator="equal">
      <formula>"varies"</formula>
    </cfRule>
  </conditionalFormatting>
  <conditionalFormatting sqref="D13:D27">
    <cfRule type="cellIs" dxfId="2331" priority="52" operator="equal">
      <formula>"varies"</formula>
    </cfRule>
  </conditionalFormatting>
  <conditionalFormatting sqref="N13:N27">
    <cfRule type="cellIs" dxfId="2330" priority="51" operator="equal">
      <formula>"varies"</formula>
    </cfRule>
  </conditionalFormatting>
  <conditionalFormatting sqref="N40:N54">
    <cfRule type="cellIs" dxfId="2329" priority="50" operator="equal">
      <formula>"varies"</formula>
    </cfRule>
  </conditionalFormatting>
  <conditionalFormatting sqref="N40:N54">
    <cfRule type="cellIs" dxfId="2328" priority="49" operator="equal">
      <formula>"varies"</formula>
    </cfRule>
  </conditionalFormatting>
  <conditionalFormatting sqref="D40:D54">
    <cfRule type="cellIs" dxfId="2327" priority="48" operator="equal">
      <formula>"varies"</formula>
    </cfRule>
  </conditionalFormatting>
  <conditionalFormatting sqref="D40:D54">
    <cfRule type="cellIs" dxfId="2326" priority="47" operator="equal">
      <formula>"varies"</formula>
    </cfRule>
  </conditionalFormatting>
  <conditionalFormatting sqref="N40:N54">
    <cfRule type="cellIs" dxfId="2325" priority="46" operator="equal">
      <formula>"varies"</formula>
    </cfRule>
  </conditionalFormatting>
  <conditionalFormatting sqref="N13:N27">
    <cfRule type="cellIs" dxfId="2324" priority="45" operator="equal">
      <formula>"varies"</formula>
    </cfRule>
  </conditionalFormatting>
  <conditionalFormatting sqref="D40:D54">
    <cfRule type="cellIs" dxfId="2323" priority="44" operator="equal">
      <formula>"varies"</formula>
    </cfRule>
  </conditionalFormatting>
  <conditionalFormatting sqref="N40:N54">
    <cfRule type="cellIs" dxfId="2322" priority="43" operator="equal">
      <formula>"varies"</formula>
    </cfRule>
  </conditionalFormatting>
  <conditionalFormatting sqref="C13:C27">
    <cfRule type="cellIs" dxfId="2321" priority="42" operator="equal">
      <formula>"varies"</formula>
    </cfRule>
  </conditionalFormatting>
  <conditionalFormatting sqref="C40:C54">
    <cfRule type="cellIs" dxfId="2320" priority="41" operator="equal">
      <formula>"varies"</formula>
    </cfRule>
  </conditionalFormatting>
  <conditionalFormatting sqref="M13:M27">
    <cfRule type="cellIs" dxfId="2319" priority="40" operator="equal">
      <formula>"varies"</formula>
    </cfRule>
  </conditionalFormatting>
  <conditionalFormatting sqref="M40:M54">
    <cfRule type="cellIs" dxfId="2318" priority="39" operator="equal">
      <formula>"varies"</formula>
    </cfRule>
  </conditionalFormatting>
  <conditionalFormatting sqref="H14">
    <cfRule type="cellIs" dxfId="2317" priority="38" operator="equal">
      <formula>"varies"</formula>
    </cfRule>
  </conditionalFormatting>
  <conditionalFormatting sqref="H15">
    <cfRule type="cellIs" dxfId="2316" priority="37" operator="equal">
      <formula>"varies"</formula>
    </cfRule>
  </conditionalFormatting>
  <conditionalFormatting sqref="H16:H26">
    <cfRule type="cellIs" dxfId="2315" priority="36" operator="equal">
      <formula>"varies"</formula>
    </cfRule>
  </conditionalFormatting>
  <conditionalFormatting sqref="H41">
    <cfRule type="cellIs" dxfId="2314" priority="35" operator="equal">
      <formula>"varies"</formula>
    </cfRule>
  </conditionalFormatting>
  <conditionalFormatting sqref="H42">
    <cfRule type="cellIs" dxfId="2313" priority="34" operator="equal">
      <formula>"varies"</formula>
    </cfRule>
  </conditionalFormatting>
  <conditionalFormatting sqref="H43:H53">
    <cfRule type="cellIs" dxfId="2312" priority="33" operator="equal">
      <formula>"varies"</formula>
    </cfRule>
  </conditionalFormatting>
  <conditionalFormatting sqref="R14">
    <cfRule type="cellIs" dxfId="2311" priority="32" operator="equal">
      <formula>"varies"</formula>
    </cfRule>
  </conditionalFormatting>
  <conditionalFormatting sqref="R15">
    <cfRule type="cellIs" dxfId="2310" priority="31" operator="equal">
      <formula>"varies"</formula>
    </cfRule>
  </conditionalFormatting>
  <conditionalFormatting sqref="R16:R26">
    <cfRule type="cellIs" dxfId="2309" priority="30" operator="equal">
      <formula>"varies"</formula>
    </cfRule>
  </conditionalFormatting>
  <conditionalFormatting sqref="R41">
    <cfRule type="cellIs" dxfId="2308" priority="29" operator="equal">
      <formula>"varies"</formula>
    </cfRule>
  </conditionalFormatting>
  <conditionalFormatting sqref="R42">
    <cfRule type="cellIs" dxfId="2307" priority="28" operator="equal">
      <formula>"varies"</formula>
    </cfRule>
  </conditionalFormatting>
  <conditionalFormatting sqref="R43:R53">
    <cfRule type="cellIs" dxfId="2306" priority="27" operator="equal">
      <formula>"varies"</formula>
    </cfRule>
  </conditionalFormatting>
  <conditionalFormatting sqref="D13:D27">
    <cfRule type="cellIs" dxfId="2305" priority="26" operator="equal">
      <formula>"varies"</formula>
    </cfRule>
  </conditionalFormatting>
  <conditionalFormatting sqref="N13:N27">
    <cfRule type="cellIs" dxfId="2304" priority="25" operator="equal">
      <formula>"varies"</formula>
    </cfRule>
  </conditionalFormatting>
  <conditionalFormatting sqref="N40:N54">
    <cfRule type="cellIs" dxfId="2303" priority="24" operator="equal">
      <formula>"varies"</formula>
    </cfRule>
  </conditionalFormatting>
  <conditionalFormatting sqref="N40:N54">
    <cfRule type="cellIs" dxfId="2302" priority="23" operator="equal">
      <formula>"varies"</formula>
    </cfRule>
  </conditionalFormatting>
  <conditionalFormatting sqref="D40:D54">
    <cfRule type="cellIs" dxfId="2301" priority="22" operator="equal">
      <formula>"varies"</formula>
    </cfRule>
  </conditionalFormatting>
  <conditionalFormatting sqref="D40:D54">
    <cfRule type="cellIs" dxfId="2300" priority="21" operator="equal">
      <formula>"varies"</formula>
    </cfRule>
  </conditionalFormatting>
  <conditionalFormatting sqref="N40:N54">
    <cfRule type="cellIs" dxfId="2299" priority="20" operator="equal">
      <formula>"varies"</formula>
    </cfRule>
  </conditionalFormatting>
  <conditionalFormatting sqref="N13:N27">
    <cfRule type="cellIs" dxfId="2298" priority="19" operator="equal">
      <formula>"varies"</formula>
    </cfRule>
  </conditionalFormatting>
  <conditionalFormatting sqref="D40:D54">
    <cfRule type="cellIs" dxfId="2297" priority="18" operator="equal">
      <formula>"varies"</formula>
    </cfRule>
  </conditionalFormatting>
  <conditionalFormatting sqref="N40:N54">
    <cfRule type="cellIs" dxfId="2296" priority="17" operator="equal">
      <formula>"varies"</formula>
    </cfRule>
  </conditionalFormatting>
  <conditionalFormatting sqref="C13:C27">
    <cfRule type="cellIs" dxfId="2295" priority="16" operator="equal">
      <formula>"varies"</formula>
    </cfRule>
  </conditionalFormatting>
  <conditionalFormatting sqref="C40:C54">
    <cfRule type="cellIs" dxfId="2294" priority="15" operator="equal">
      <formula>"varies"</formula>
    </cfRule>
  </conditionalFormatting>
  <conditionalFormatting sqref="M13:M27">
    <cfRule type="cellIs" dxfId="2293" priority="14" operator="equal">
      <formula>"varies"</formula>
    </cfRule>
  </conditionalFormatting>
  <conditionalFormatting sqref="M40:M54">
    <cfRule type="cellIs" dxfId="2292" priority="13" operator="equal">
      <formula>"varies"</formula>
    </cfRule>
  </conditionalFormatting>
  <conditionalFormatting sqref="H14">
    <cfRule type="cellIs" dxfId="2291" priority="12" operator="equal">
      <formula>"varies"</formula>
    </cfRule>
  </conditionalFormatting>
  <conditionalFormatting sqref="H15">
    <cfRule type="cellIs" dxfId="2290" priority="11" operator="equal">
      <formula>"varies"</formula>
    </cfRule>
  </conditionalFormatting>
  <conditionalFormatting sqref="H16:H26">
    <cfRule type="cellIs" dxfId="2289" priority="10" operator="equal">
      <formula>"varies"</formula>
    </cfRule>
  </conditionalFormatting>
  <conditionalFormatting sqref="H41">
    <cfRule type="cellIs" dxfId="2288" priority="9" operator="equal">
      <formula>"varies"</formula>
    </cfRule>
  </conditionalFormatting>
  <conditionalFormatting sqref="H42">
    <cfRule type="cellIs" dxfId="2287" priority="8" operator="equal">
      <formula>"varies"</formula>
    </cfRule>
  </conditionalFormatting>
  <conditionalFormatting sqref="H43:H53">
    <cfRule type="cellIs" dxfId="2286" priority="7" operator="equal">
      <formula>"varies"</formula>
    </cfRule>
  </conditionalFormatting>
  <conditionalFormatting sqref="R14">
    <cfRule type="cellIs" dxfId="2285" priority="6" operator="equal">
      <formula>"varies"</formula>
    </cfRule>
  </conditionalFormatting>
  <conditionalFormatting sqref="R15">
    <cfRule type="cellIs" dxfId="2284" priority="5" operator="equal">
      <formula>"varies"</formula>
    </cfRule>
  </conditionalFormatting>
  <conditionalFormatting sqref="R16:R26">
    <cfRule type="cellIs" dxfId="2283" priority="4" operator="equal">
      <formula>"varies"</formula>
    </cfRule>
  </conditionalFormatting>
  <conditionalFormatting sqref="R41">
    <cfRule type="cellIs" dxfId="2282" priority="3" operator="equal">
      <formula>"varies"</formula>
    </cfRule>
  </conditionalFormatting>
  <conditionalFormatting sqref="R42">
    <cfRule type="cellIs" dxfId="2281" priority="2" operator="equal">
      <formula>"varies"</formula>
    </cfRule>
  </conditionalFormatting>
  <conditionalFormatting sqref="R43:R53">
    <cfRule type="cellIs" dxfId="2280"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262</v>
      </c>
      <c r="E7" s="332" t="s">
        <v>787</v>
      </c>
      <c r="F7" s="332"/>
      <c r="G7" s="332"/>
      <c r="H7" s="332"/>
      <c r="I7" s="332"/>
      <c r="J7" s="333"/>
      <c r="K7" s="132"/>
      <c r="L7" s="331"/>
      <c r="M7" s="332"/>
      <c r="N7" s="1012" t="s">
        <v>263</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264</v>
      </c>
      <c r="E34" s="332" t="s">
        <v>787</v>
      </c>
      <c r="F34" s="332"/>
      <c r="G34" s="332"/>
      <c r="H34" s="332"/>
      <c r="I34" s="332"/>
      <c r="J34" s="333"/>
      <c r="K34" s="132"/>
      <c r="L34" s="331"/>
      <c r="M34" s="332"/>
      <c r="N34" s="1012" t="s">
        <v>265</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2279" priority="114" operator="equal">
      <formula>"varies"</formula>
    </cfRule>
  </conditionalFormatting>
  <conditionalFormatting sqref="C13:D27 C40:D54 M13:N27 M40:N54 H14:H26 H41:H53 R14:R26 R41:R53">
    <cfRule type="cellIs" dxfId="2278" priority="113" operator="equal">
      <formula>"varies"</formula>
    </cfRule>
  </conditionalFormatting>
  <conditionalFormatting sqref="C13:D27 C40:D54 M13:N27 M40:N54 H14:H26 H41:H53 R14:R26 R41:R53">
    <cfRule type="cellIs" dxfId="2277" priority="112" operator="equal">
      <formula>"varies"</formula>
    </cfRule>
  </conditionalFormatting>
  <conditionalFormatting sqref="C13:D27 C40:D54 M13:N27 M40:N54 H14:H26 H41:H53 R14:R26 R41:R53">
    <cfRule type="cellIs" dxfId="2276" priority="111" operator="equal">
      <formula>"varies"</formula>
    </cfRule>
  </conditionalFormatting>
  <conditionalFormatting sqref="C13:D27 C40:D54 M13:N27 M40:N54 H14:H26 H41:H53 R14:R26 R41:R53">
    <cfRule type="cellIs" dxfId="2275" priority="110" operator="equal">
      <formula>"varies"</formula>
    </cfRule>
  </conditionalFormatting>
  <conditionalFormatting sqref="C13:D27 C40:D54 M13:N27 M40:N54 H14:H26 H41:H53 R14:R26 R41:R53">
    <cfRule type="cellIs" dxfId="2274" priority="109" operator="equal">
      <formula>"varies"</formula>
    </cfRule>
  </conditionalFormatting>
  <conditionalFormatting sqref="C13:D27 C40:D54 M13:N27 M40:N54 H14:H26 H41:H53 R14:R26 R41:R53">
    <cfRule type="cellIs" dxfId="2273" priority="108" operator="equal">
      <formula>"varies"</formula>
    </cfRule>
  </conditionalFormatting>
  <conditionalFormatting sqref="C13:D27 C40:D54 M13:N27 M40:N54 H14:H26 H41:H53 R14:R26 R41:R53">
    <cfRule type="cellIs" dxfId="2272" priority="107" operator="equal">
      <formula>"varies"</formula>
    </cfRule>
  </conditionalFormatting>
  <conditionalFormatting sqref="D13:D27">
    <cfRule type="cellIs" dxfId="2271" priority="106" operator="equal">
      <formula>"varies"</formula>
    </cfRule>
  </conditionalFormatting>
  <conditionalFormatting sqref="N13:N27">
    <cfRule type="cellIs" dxfId="2270" priority="105" operator="equal">
      <formula>"varies"</formula>
    </cfRule>
  </conditionalFormatting>
  <conditionalFormatting sqref="N40:N54">
    <cfRule type="cellIs" dxfId="2269" priority="104" operator="equal">
      <formula>"varies"</formula>
    </cfRule>
  </conditionalFormatting>
  <conditionalFormatting sqref="N40:N54">
    <cfRule type="cellIs" dxfId="2268" priority="103" operator="equal">
      <formula>"varies"</formula>
    </cfRule>
  </conditionalFormatting>
  <conditionalFormatting sqref="D40:D54">
    <cfRule type="cellIs" dxfId="2267" priority="102" operator="equal">
      <formula>"varies"</formula>
    </cfRule>
  </conditionalFormatting>
  <conditionalFormatting sqref="D40:D54">
    <cfRule type="cellIs" dxfId="2266" priority="101" operator="equal">
      <formula>"varies"</formula>
    </cfRule>
  </conditionalFormatting>
  <conditionalFormatting sqref="N40:N54">
    <cfRule type="cellIs" dxfId="2265" priority="100" operator="equal">
      <formula>"varies"</formula>
    </cfRule>
  </conditionalFormatting>
  <conditionalFormatting sqref="N13:N27">
    <cfRule type="cellIs" dxfId="2264" priority="99" operator="equal">
      <formula>"varies"</formula>
    </cfRule>
  </conditionalFormatting>
  <conditionalFormatting sqref="D40:D54">
    <cfRule type="cellIs" dxfId="2263" priority="98" operator="equal">
      <formula>"varies"</formula>
    </cfRule>
  </conditionalFormatting>
  <conditionalFormatting sqref="N40:N54">
    <cfRule type="cellIs" dxfId="2262" priority="97" operator="equal">
      <formula>"varies"</formula>
    </cfRule>
  </conditionalFormatting>
  <conditionalFormatting sqref="C13:C27">
    <cfRule type="cellIs" dxfId="2261" priority="96" operator="equal">
      <formula>"varies"</formula>
    </cfRule>
  </conditionalFormatting>
  <conditionalFormatting sqref="C40:C54">
    <cfRule type="cellIs" dxfId="2260" priority="95" operator="equal">
      <formula>"varies"</formula>
    </cfRule>
  </conditionalFormatting>
  <conditionalFormatting sqref="M13:M27">
    <cfRule type="cellIs" dxfId="2259" priority="94" operator="equal">
      <formula>"varies"</formula>
    </cfRule>
  </conditionalFormatting>
  <conditionalFormatting sqref="M40:M54">
    <cfRule type="cellIs" dxfId="2258" priority="93" operator="equal">
      <formula>"varies"</formula>
    </cfRule>
  </conditionalFormatting>
  <conditionalFormatting sqref="H14">
    <cfRule type="cellIs" dxfId="2257" priority="92" operator="equal">
      <formula>"varies"</formula>
    </cfRule>
  </conditionalFormatting>
  <conditionalFormatting sqref="H15">
    <cfRule type="cellIs" dxfId="2256" priority="91" operator="equal">
      <formula>"varies"</formula>
    </cfRule>
  </conditionalFormatting>
  <conditionalFormatting sqref="H16:H26">
    <cfRule type="cellIs" dxfId="2255" priority="90" operator="equal">
      <formula>"varies"</formula>
    </cfRule>
  </conditionalFormatting>
  <conditionalFormatting sqref="H41">
    <cfRule type="cellIs" dxfId="2254" priority="89" operator="equal">
      <formula>"varies"</formula>
    </cfRule>
  </conditionalFormatting>
  <conditionalFormatting sqref="H42">
    <cfRule type="cellIs" dxfId="2253" priority="88" operator="equal">
      <formula>"varies"</formula>
    </cfRule>
  </conditionalFormatting>
  <conditionalFormatting sqref="H43:H53">
    <cfRule type="cellIs" dxfId="2252" priority="87" operator="equal">
      <formula>"varies"</formula>
    </cfRule>
  </conditionalFormatting>
  <conditionalFormatting sqref="R14">
    <cfRule type="cellIs" dxfId="2251" priority="86" operator="equal">
      <formula>"varies"</formula>
    </cfRule>
  </conditionalFormatting>
  <conditionalFormatting sqref="R15">
    <cfRule type="cellIs" dxfId="2250" priority="85" operator="equal">
      <formula>"varies"</formula>
    </cfRule>
  </conditionalFormatting>
  <conditionalFormatting sqref="R16:R26">
    <cfRule type="cellIs" dxfId="2249" priority="84" operator="equal">
      <formula>"varies"</formula>
    </cfRule>
  </conditionalFormatting>
  <conditionalFormatting sqref="R41">
    <cfRule type="cellIs" dxfId="2248" priority="83" operator="equal">
      <formula>"varies"</formula>
    </cfRule>
  </conditionalFormatting>
  <conditionalFormatting sqref="R42">
    <cfRule type="cellIs" dxfId="2247" priority="82" operator="equal">
      <formula>"varies"</formula>
    </cfRule>
  </conditionalFormatting>
  <conditionalFormatting sqref="R43:R53">
    <cfRule type="cellIs" dxfId="2246" priority="81" operator="equal">
      <formula>"varies"</formula>
    </cfRule>
  </conditionalFormatting>
  <conditionalFormatting sqref="C40">
    <cfRule type="cellIs" dxfId="2245" priority="80" operator="equal">
      <formula>"varies"</formula>
    </cfRule>
  </conditionalFormatting>
  <conditionalFormatting sqref="D13:D27">
    <cfRule type="cellIs" dxfId="2244" priority="79" operator="equal">
      <formula>"varies"</formula>
    </cfRule>
  </conditionalFormatting>
  <conditionalFormatting sqref="N13:N27">
    <cfRule type="cellIs" dxfId="2243" priority="78" operator="equal">
      <formula>"varies"</formula>
    </cfRule>
  </conditionalFormatting>
  <conditionalFormatting sqref="N40:N54">
    <cfRule type="cellIs" dxfId="2242" priority="77" operator="equal">
      <formula>"varies"</formula>
    </cfRule>
  </conditionalFormatting>
  <conditionalFormatting sqref="N40:N54">
    <cfRule type="cellIs" dxfId="2241" priority="76" operator="equal">
      <formula>"varies"</formula>
    </cfRule>
  </conditionalFormatting>
  <conditionalFormatting sqref="D40:D54">
    <cfRule type="cellIs" dxfId="2240" priority="75" operator="equal">
      <formula>"varies"</formula>
    </cfRule>
  </conditionalFormatting>
  <conditionalFormatting sqref="D40:D54">
    <cfRule type="cellIs" dxfId="2239" priority="74" operator="equal">
      <formula>"varies"</formula>
    </cfRule>
  </conditionalFormatting>
  <conditionalFormatting sqref="N40:N54">
    <cfRule type="cellIs" dxfId="2238" priority="73" operator="equal">
      <formula>"varies"</formula>
    </cfRule>
  </conditionalFormatting>
  <conditionalFormatting sqref="N13:N27">
    <cfRule type="cellIs" dxfId="2237" priority="72" operator="equal">
      <formula>"varies"</formula>
    </cfRule>
  </conditionalFormatting>
  <conditionalFormatting sqref="D40:D54">
    <cfRule type="cellIs" dxfId="2236" priority="71" operator="equal">
      <formula>"varies"</formula>
    </cfRule>
  </conditionalFormatting>
  <conditionalFormatting sqref="N40:N54">
    <cfRule type="cellIs" dxfId="2235" priority="70" operator="equal">
      <formula>"varies"</formula>
    </cfRule>
  </conditionalFormatting>
  <conditionalFormatting sqref="C13:C27">
    <cfRule type="cellIs" dxfId="2234" priority="69" operator="equal">
      <formula>"varies"</formula>
    </cfRule>
  </conditionalFormatting>
  <conditionalFormatting sqref="C40:C54">
    <cfRule type="cellIs" dxfId="2233" priority="68" operator="equal">
      <formula>"varies"</formula>
    </cfRule>
  </conditionalFormatting>
  <conditionalFormatting sqref="M13:M27">
    <cfRule type="cellIs" dxfId="2232" priority="67" operator="equal">
      <formula>"varies"</formula>
    </cfRule>
  </conditionalFormatting>
  <conditionalFormatting sqref="M40:M54">
    <cfRule type="cellIs" dxfId="2231" priority="66" operator="equal">
      <formula>"varies"</formula>
    </cfRule>
  </conditionalFormatting>
  <conditionalFormatting sqref="H14">
    <cfRule type="cellIs" dxfId="2230" priority="65" operator="equal">
      <formula>"varies"</formula>
    </cfRule>
  </conditionalFormatting>
  <conditionalFormatting sqref="H15">
    <cfRule type="cellIs" dxfId="2229" priority="64" operator="equal">
      <formula>"varies"</formula>
    </cfRule>
  </conditionalFormatting>
  <conditionalFormatting sqref="H16:H26">
    <cfRule type="cellIs" dxfId="2228" priority="63" operator="equal">
      <formula>"varies"</formula>
    </cfRule>
  </conditionalFormatting>
  <conditionalFormatting sqref="H41">
    <cfRule type="cellIs" dxfId="2227" priority="62" operator="equal">
      <formula>"varies"</formula>
    </cfRule>
  </conditionalFormatting>
  <conditionalFormatting sqref="H42">
    <cfRule type="cellIs" dxfId="2226" priority="61" operator="equal">
      <formula>"varies"</formula>
    </cfRule>
  </conditionalFormatting>
  <conditionalFormatting sqref="H43:H53">
    <cfRule type="cellIs" dxfId="2225" priority="60" operator="equal">
      <formula>"varies"</formula>
    </cfRule>
  </conditionalFormatting>
  <conditionalFormatting sqref="R14">
    <cfRule type="cellIs" dxfId="2224" priority="59" operator="equal">
      <formula>"varies"</formula>
    </cfRule>
  </conditionalFormatting>
  <conditionalFormatting sqref="R15">
    <cfRule type="cellIs" dxfId="2223" priority="58" operator="equal">
      <formula>"varies"</formula>
    </cfRule>
  </conditionalFormatting>
  <conditionalFormatting sqref="R16:R26">
    <cfRule type="cellIs" dxfId="2222" priority="57" operator="equal">
      <formula>"varies"</formula>
    </cfRule>
  </conditionalFormatting>
  <conditionalFormatting sqref="R41">
    <cfRule type="cellIs" dxfId="2221" priority="56" operator="equal">
      <formula>"varies"</formula>
    </cfRule>
  </conditionalFormatting>
  <conditionalFormatting sqref="R42">
    <cfRule type="cellIs" dxfId="2220" priority="55" operator="equal">
      <formula>"varies"</formula>
    </cfRule>
  </conditionalFormatting>
  <conditionalFormatting sqref="R43:R53">
    <cfRule type="cellIs" dxfId="2219" priority="54" operator="equal">
      <formula>"varies"</formula>
    </cfRule>
  </conditionalFormatting>
  <conditionalFormatting sqref="M13">
    <cfRule type="cellIs" dxfId="2218" priority="53" operator="equal">
      <formula>"varies"</formula>
    </cfRule>
  </conditionalFormatting>
  <conditionalFormatting sqref="D13:D27">
    <cfRule type="cellIs" dxfId="2217" priority="52" operator="equal">
      <formula>"varies"</formula>
    </cfRule>
  </conditionalFormatting>
  <conditionalFormatting sqref="N13:N27">
    <cfRule type="cellIs" dxfId="2216" priority="51" operator="equal">
      <formula>"varies"</formula>
    </cfRule>
  </conditionalFormatting>
  <conditionalFormatting sqref="N40:N54">
    <cfRule type="cellIs" dxfId="2215" priority="50" operator="equal">
      <formula>"varies"</formula>
    </cfRule>
  </conditionalFormatting>
  <conditionalFormatting sqref="N40:N54">
    <cfRule type="cellIs" dxfId="2214" priority="49" operator="equal">
      <formula>"varies"</formula>
    </cfRule>
  </conditionalFormatting>
  <conditionalFormatting sqref="D40:D54">
    <cfRule type="cellIs" dxfId="2213" priority="48" operator="equal">
      <formula>"varies"</formula>
    </cfRule>
  </conditionalFormatting>
  <conditionalFormatting sqref="D40:D54">
    <cfRule type="cellIs" dxfId="2212" priority="47" operator="equal">
      <formula>"varies"</formula>
    </cfRule>
  </conditionalFormatting>
  <conditionalFormatting sqref="N40:N54">
    <cfRule type="cellIs" dxfId="2211" priority="46" operator="equal">
      <formula>"varies"</formula>
    </cfRule>
  </conditionalFormatting>
  <conditionalFormatting sqref="N13:N27">
    <cfRule type="cellIs" dxfId="2210" priority="45" operator="equal">
      <formula>"varies"</formula>
    </cfRule>
  </conditionalFormatting>
  <conditionalFormatting sqref="D40:D54">
    <cfRule type="cellIs" dxfId="2209" priority="44" operator="equal">
      <formula>"varies"</formula>
    </cfRule>
  </conditionalFormatting>
  <conditionalFormatting sqref="N40:N54">
    <cfRule type="cellIs" dxfId="2208" priority="43" operator="equal">
      <formula>"varies"</formula>
    </cfRule>
  </conditionalFormatting>
  <conditionalFormatting sqref="C13:C27">
    <cfRule type="cellIs" dxfId="2207" priority="42" operator="equal">
      <formula>"varies"</formula>
    </cfRule>
  </conditionalFormatting>
  <conditionalFormatting sqref="C40:C54">
    <cfRule type="cellIs" dxfId="2206" priority="41" operator="equal">
      <formula>"varies"</formula>
    </cfRule>
  </conditionalFormatting>
  <conditionalFormatting sqref="M13:M27">
    <cfRule type="cellIs" dxfId="2205" priority="40" operator="equal">
      <formula>"varies"</formula>
    </cfRule>
  </conditionalFormatting>
  <conditionalFormatting sqref="M40:M54">
    <cfRule type="cellIs" dxfId="2204" priority="39" operator="equal">
      <formula>"varies"</formula>
    </cfRule>
  </conditionalFormatting>
  <conditionalFormatting sqref="H14">
    <cfRule type="cellIs" dxfId="2203" priority="38" operator="equal">
      <formula>"varies"</formula>
    </cfRule>
  </conditionalFormatting>
  <conditionalFormatting sqref="H15">
    <cfRule type="cellIs" dxfId="2202" priority="37" operator="equal">
      <formula>"varies"</formula>
    </cfRule>
  </conditionalFormatting>
  <conditionalFormatting sqref="H16:H26">
    <cfRule type="cellIs" dxfId="2201" priority="36" operator="equal">
      <formula>"varies"</formula>
    </cfRule>
  </conditionalFormatting>
  <conditionalFormatting sqref="H41">
    <cfRule type="cellIs" dxfId="2200" priority="35" operator="equal">
      <formula>"varies"</formula>
    </cfRule>
  </conditionalFormatting>
  <conditionalFormatting sqref="H42">
    <cfRule type="cellIs" dxfId="2199" priority="34" operator="equal">
      <formula>"varies"</formula>
    </cfRule>
  </conditionalFormatting>
  <conditionalFormatting sqref="H43:H53">
    <cfRule type="cellIs" dxfId="2198" priority="33" operator="equal">
      <formula>"varies"</formula>
    </cfRule>
  </conditionalFormatting>
  <conditionalFormatting sqref="R14">
    <cfRule type="cellIs" dxfId="2197" priority="32" operator="equal">
      <formula>"varies"</formula>
    </cfRule>
  </conditionalFormatting>
  <conditionalFormatting sqref="R15">
    <cfRule type="cellIs" dxfId="2196" priority="31" operator="equal">
      <formula>"varies"</formula>
    </cfRule>
  </conditionalFormatting>
  <conditionalFormatting sqref="R16:R26">
    <cfRule type="cellIs" dxfId="2195" priority="30" operator="equal">
      <formula>"varies"</formula>
    </cfRule>
  </conditionalFormatting>
  <conditionalFormatting sqref="R41">
    <cfRule type="cellIs" dxfId="2194" priority="29" operator="equal">
      <formula>"varies"</formula>
    </cfRule>
  </conditionalFormatting>
  <conditionalFormatting sqref="R42">
    <cfRule type="cellIs" dxfId="2193" priority="28" operator="equal">
      <formula>"varies"</formula>
    </cfRule>
  </conditionalFormatting>
  <conditionalFormatting sqref="R43:R53">
    <cfRule type="cellIs" dxfId="2192" priority="27" operator="equal">
      <formula>"varies"</formula>
    </cfRule>
  </conditionalFormatting>
  <conditionalFormatting sqref="D13:D27">
    <cfRule type="cellIs" dxfId="2191" priority="26" operator="equal">
      <formula>"varies"</formula>
    </cfRule>
  </conditionalFormatting>
  <conditionalFormatting sqref="N13:N27">
    <cfRule type="cellIs" dxfId="2190" priority="25" operator="equal">
      <formula>"varies"</formula>
    </cfRule>
  </conditionalFormatting>
  <conditionalFormatting sqref="N40:N54">
    <cfRule type="cellIs" dxfId="2189" priority="24" operator="equal">
      <formula>"varies"</formula>
    </cfRule>
  </conditionalFormatting>
  <conditionalFormatting sqref="N40:N54">
    <cfRule type="cellIs" dxfId="2188" priority="23" operator="equal">
      <formula>"varies"</formula>
    </cfRule>
  </conditionalFormatting>
  <conditionalFormatting sqref="D40:D54">
    <cfRule type="cellIs" dxfId="2187" priority="22" operator="equal">
      <formula>"varies"</formula>
    </cfRule>
  </conditionalFormatting>
  <conditionalFormatting sqref="D40:D54">
    <cfRule type="cellIs" dxfId="2186" priority="21" operator="equal">
      <formula>"varies"</formula>
    </cfRule>
  </conditionalFormatting>
  <conditionalFormatting sqref="N40:N54">
    <cfRule type="cellIs" dxfId="2185" priority="20" operator="equal">
      <formula>"varies"</formula>
    </cfRule>
  </conditionalFormatting>
  <conditionalFormatting sqref="N13:N27">
    <cfRule type="cellIs" dxfId="2184" priority="19" operator="equal">
      <formula>"varies"</formula>
    </cfRule>
  </conditionalFormatting>
  <conditionalFormatting sqref="D40:D54">
    <cfRule type="cellIs" dxfId="2183" priority="18" operator="equal">
      <formula>"varies"</formula>
    </cfRule>
  </conditionalFormatting>
  <conditionalFormatting sqref="N40:N54">
    <cfRule type="cellIs" dxfId="2182" priority="17" operator="equal">
      <formula>"varies"</formula>
    </cfRule>
  </conditionalFormatting>
  <conditionalFormatting sqref="C13:C27">
    <cfRule type="cellIs" dxfId="2181" priority="16" operator="equal">
      <formula>"varies"</formula>
    </cfRule>
  </conditionalFormatting>
  <conditionalFormatting sqref="C40:C54">
    <cfRule type="cellIs" dxfId="2180" priority="15" operator="equal">
      <formula>"varies"</formula>
    </cfRule>
  </conditionalFormatting>
  <conditionalFormatting sqref="M13:M27">
    <cfRule type="cellIs" dxfId="2179" priority="14" operator="equal">
      <formula>"varies"</formula>
    </cfRule>
  </conditionalFormatting>
  <conditionalFormatting sqref="M40:M54">
    <cfRule type="cellIs" dxfId="2178" priority="13" operator="equal">
      <formula>"varies"</formula>
    </cfRule>
  </conditionalFormatting>
  <conditionalFormatting sqref="H14">
    <cfRule type="cellIs" dxfId="2177" priority="12" operator="equal">
      <formula>"varies"</formula>
    </cfRule>
  </conditionalFormatting>
  <conditionalFormatting sqref="H15">
    <cfRule type="cellIs" dxfId="2176" priority="11" operator="equal">
      <formula>"varies"</formula>
    </cfRule>
  </conditionalFormatting>
  <conditionalFormatting sqref="H16:H26">
    <cfRule type="cellIs" dxfId="2175" priority="10" operator="equal">
      <formula>"varies"</formula>
    </cfRule>
  </conditionalFormatting>
  <conditionalFormatting sqref="H41">
    <cfRule type="cellIs" dxfId="2174" priority="9" operator="equal">
      <formula>"varies"</formula>
    </cfRule>
  </conditionalFormatting>
  <conditionalFormatting sqref="H42">
    <cfRule type="cellIs" dxfId="2173" priority="8" operator="equal">
      <formula>"varies"</formula>
    </cfRule>
  </conditionalFormatting>
  <conditionalFormatting sqref="H43:H53">
    <cfRule type="cellIs" dxfId="2172" priority="7" operator="equal">
      <formula>"varies"</formula>
    </cfRule>
  </conditionalFormatting>
  <conditionalFormatting sqref="R14">
    <cfRule type="cellIs" dxfId="2171" priority="6" operator="equal">
      <formula>"varies"</formula>
    </cfRule>
  </conditionalFormatting>
  <conditionalFormatting sqref="R15">
    <cfRule type="cellIs" dxfId="2170" priority="5" operator="equal">
      <formula>"varies"</formula>
    </cfRule>
  </conditionalFormatting>
  <conditionalFormatting sqref="R16:R26">
    <cfRule type="cellIs" dxfId="2169" priority="4" operator="equal">
      <formula>"varies"</formula>
    </cfRule>
  </conditionalFormatting>
  <conditionalFormatting sqref="R41">
    <cfRule type="cellIs" dxfId="2168" priority="3" operator="equal">
      <formula>"varies"</formula>
    </cfRule>
  </conditionalFormatting>
  <conditionalFormatting sqref="R42">
    <cfRule type="cellIs" dxfId="2167" priority="2" operator="equal">
      <formula>"varies"</formula>
    </cfRule>
  </conditionalFormatting>
  <conditionalFormatting sqref="R43:R53">
    <cfRule type="cellIs" dxfId="2166"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832</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86" priority="3" operator="equal">
      <formula>"varies"</formula>
    </cfRule>
  </conditionalFormatting>
  <conditionalFormatting sqref="D47:E64">
    <cfRule type="cellIs" dxfId="8385" priority="2" operator="equal">
      <formula>"varies"</formula>
    </cfRule>
  </conditionalFormatting>
  <conditionalFormatting sqref="I47 I49 H47:H49 H50:I64">
    <cfRule type="cellIs" dxfId="8384" priority="1" operator="equal">
      <formula>"varies"</formula>
    </cfRule>
  </conditionalFormatting>
  <dataValidations count="1">
    <dataValidation type="list" showInputMessage="1" showErrorMessage="1" sqref="F47:F64" xr:uid="{00000000-0002-0000-0A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266</v>
      </c>
      <c r="E7" s="332" t="s">
        <v>787</v>
      </c>
      <c r="F7" s="332"/>
      <c r="G7" s="332"/>
      <c r="H7" s="332"/>
      <c r="I7" s="332"/>
      <c r="J7" s="333"/>
      <c r="K7" s="132"/>
      <c r="L7" s="331"/>
      <c r="M7" s="332"/>
      <c r="N7" s="1012" t="s">
        <v>267</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268</v>
      </c>
      <c r="E34" s="332" t="s">
        <v>787</v>
      </c>
      <c r="F34" s="332"/>
      <c r="G34" s="332"/>
      <c r="H34" s="332"/>
      <c r="I34" s="332"/>
      <c r="J34" s="333"/>
      <c r="K34" s="132"/>
      <c r="L34" s="331"/>
      <c r="M34" s="332"/>
      <c r="N34" s="1012" t="s">
        <v>269</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2165" priority="114" operator="equal">
      <formula>"varies"</formula>
    </cfRule>
  </conditionalFormatting>
  <conditionalFormatting sqref="C13:D27 C40:D54 M13:N27 M40:N54 H14:H26 H41:H53 R14:R26 R41:R53">
    <cfRule type="cellIs" dxfId="2164" priority="113" operator="equal">
      <formula>"varies"</formula>
    </cfRule>
  </conditionalFormatting>
  <conditionalFormatting sqref="C13:D27 C40:D54 M13:N27 M40:N54 H14:H26 H41:H53 R14:R26 R41:R53">
    <cfRule type="cellIs" dxfId="2163" priority="112" operator="equal">
      <formula>"varies"</formula>
    </cfRule>
  </conditionalFormatting>
  <conditionalFormatting sqref="C13:D27 C40:D54 M13:N27 M40:N54 H14:H26 H41:H53 R14:R26 R41:R53">
    <cfRule type="cellIs" dxfId="2162" priority="111" operator="equal">
      <formula>"varies"</formula>
    </cfRule>
  </conditionalFormatting>
  <conditionalFormatting sqref="C13:D27 C40:D54 M13:N27 M40:N54 H14:H26 H41:H53 R14:R26 R41:R53">
    <cfRule type="cellIs" dxfId="2161" priority="110" operator="equal">
      <formula>"varies"</formula>
    </cfRule>
  </conditionalFormatting>
  <conditionalFormatting sqref="C13:D27 C40:D54 M13:N27 M40:N54 H14:H26 H41:H53 R14:R26 R41:R53">
    <cfRule type="cellIs" dxfId="2160" priority="109" operator="equal">
      <formula>"varies"</formula>
    </cfRule>
  </conditionalFormatting>
  <conditionalFormatting sqref="C13:D27 C40:D54 M13:N27 M40:N54 H14:H26 H41:H53 R14:R26 R41:R53">
    <cfRule type="cellIs" dxfId="2159" priority="108" operator="equal">
      <formula>"varies"</formula>
    </cfRule>
  </conditionalFormatting>
  <conditionalFormatting sqref="C13:D27 C40:D54 M13:N27 M40:N54 H14:H26 H41:H53 R14:R26 R41:R53">
    <cfRule type="cellIs" dxfId="2158" priority="107" operator="equal">
      <formula>"varies"</formula>
    </cfRule>
  </conditionalFormatting>
  <conditionalFormatting sqref="D13:D27">
    <cfRule type="cellIs" dxfId="2157" priority="106" operator="equal">
      <formula>"varies"</formula>
    </cfRule>
  </conditionalFormatting>
  <conditionalFormatting sqref="N13:N27">
    <cfRule type="cellIs" dxfId="2156" priority="105" operator="equal">
      <formula>"varies"</formula>
    </cfRule>
  </conditionalFormatting>
  <conditionalFormatting sqref="N40:N54">
    <cfRule type="cellIs" dxfId="2155" priority="104" operator="equal">
      <formula>"varies"</formula>
    </cfRule>
  </conditionalFormatting>
  <conditionalFormatting sqref="N40:N54">
    <cfRule type="cellIs" dxfId="2154" priority="103" operator="equal">
      <formula>"varies"</formula>
    </cfRule>
  </conditionalFormatting>
  <conditionalFormatting sqref="D40:D54">
    <cfRule type="cellIs" dxfId="2153" priority="102" operator="equal">
      <formula>"varies"</formula>
    </cfRule>
  </conditionalFormatting>
  <conditionalFormatting sqref="D40:D54">
    <cfRule type="cellIs" dxfId="2152" priority="101" operator="equal">
      <formula>"varies"</formula>
    </cfRule>
  </conditionalFormatting>
  <conditionalFormatting sqref="N40:N54">
    <cfRule type="cellIs" dxfId="2151" priority="100" operator="equal">
      <formula>"varies"</formula>
    </cfRule>
  </conditionalFormatting>
  <conditionalFormatting sqref="N13:N27">
    <cfRule type="cellIs" dxfId="2150" priority="99" operator="equal">
      <formula>"varies"</formula>
    </cfRule>
  </conditionalFormatting>
  <conditionalFormatting sqref="D40:D54">
    <cfRule type="cellIs" dxfId="2149" priority="98" operator="equal">
      <formula>"varies"</formula>
    </cfRule>
  </conditionalFormatting>
  <conditionalFormatting sqref="N40:N54">
    <cfRule type="cellIs" dxfId="2148" priority="97" operator="equal">
      <formula>"varies"</formula>
    </cfRule>
  </conditionalFormatting>
  <conditionalFormatting sqref="C13:C27">
    <cfRule type="cellIs" dxfId="2147" priority="96" operator="equal">
      <formula>"varies"</formula>
    </cfRule>
  </conditionalFormatting>
  <conditionalFormatting sqref="C40:C54">
    <cfRule type="cellIs" dxfId="2146" priority="95" operator="equal">
      <formula>"varies"</formula>
    </cfRule>
  </conditionalFormatting>
  <conditionalFormatting sqref="M13:M27">
    <cfRule type="cellIs" dxfId="2145" priority="94" operator="equal">
      <formula>"varies"</formula>
    </cfRule>
  </conditionalFormatting>
  <conditionalFormatting sqref="M40:M54">
    <cfRule type="cellIs" dxfId="2144" priority="93" operator="equal">
      <formula>"varies"</formula>
    </cfRule>
  </conditionalFormatting>
  <conditionalFormatting sqref="H14">
    <cfRule type="cellIs" dxfId="2143" priority="92" operator="equal">
      <formula>"varies"</formula>
    </cfRule>
  </conditionalFormatting>
  <conditionalFormatting sqref="H15">
    <cfRule type="cellIs" dxfId="2142" priority="91" operator="equal">
      <formula>"varies"</formula>
    </cfRule>
  </conditionalFormatting>
  <conditionalFormatting sqref="H16:H26">
    <cfRule type="cellIs" dxfId="2141" priority="90" operator="equal">
      <formula>"varies"</formula>
    </cfRule>
  </conditionalFormatting>
  <conditionalFormatting sqref="H41">
    <cfRule type="cellIs" dxfId="2140" priority="89" operator="equal">
      <formula>"varies"</formula>
    </cfRule>
  </conditionalFormatting>
  <conditionalFormatting sqref="H42">
    <cfRule type="cellIs" dxfId="2139" priority="88" operator="equal">
      <formula>"varies"</formula>
    </cfRule>
  </conditionalFormatting>
  <conditionalFormatting sqref="H43:H53">
    <cfRule type="cellIs" dxfId="2138" priority="87" operator="equal">
      <formula>"varies"</formula>
    </cfRule>
  </conditionalFormatting>
  <conditionalFormatting sqref="R14">
    <cfRule type="cellIs" dxfId="2137" priority="86" operator="equal">
      <formula>"varies"</formula>
    </cfRule>
  </conditionalFormatting>
  <conditionalFormatting sqref="R15">
    <cfRule type="cellIs" dxfId="2136" priority="85" operator="equal">
      <formula>"varies"</formula>
    </cfRule>
  </conditionalFormatting>
  <conditionalFormatting sqref="R16:R26">
    <cfRule type="cellIs" dxfId="2135" priority="84" operator="equal">
      <formula>"varies"</formula>
    </cfRule>
  </conditionalFormatting>
  <conditionalFormatting sqref="R41">
    <cfRule type="cellIs" dxfId="2134" priority="83" operator="equal">
      <formula>"varies"</formula>
    </cfRule>
  </conditionalFormatting>
  <conditionalFormatting sqref="R42">
    <cfRule type="cellIs" dxfId="2133" priority="82" operator="equal">
      <formula>"varies"</formula>
    </cfRule>
  </conditionalFormatting>
  <conditionalFormatting sqref="R43:R53">
    <cfRule type="cellIs" dxfId="2132" priority="81" operator="equal">
      <formula>"varies"</formula>
    </cfRule>
  </conditionalFormatting>
  <conditionalFormatting sqref="C40">
    <cfRule type="cellIs" dxfId="2131" priority="80" operator="equal">
      <formula>"varies"</formula>
    </cfRule>
  </conditionalFormatting>
  <conditionalFormatting sqref="D13:D27">
    <cfRule type="cellIs" dxfId="2130" priority="79" operator="equal">
      <formula>"varies"</formula>
    </cfRule>
  </conditionalFormatting>
  <conditionalFormatting sqref="N13:N27">
    <cfRule type="cellIs" dxfId="2129" priority="78" operator="equal">
      <formula>"varies"</formula>
    </cfRule>
  </conditionalFormatting>
  <conditionalFormatting sqref="N40:N54">
    <cfRule type="cellIs" dxfId="2128" priority="77" operator="equal">
      <formula>"varies"</formula>
    </cfRule>
  </conditionalFormatting>
  <conditionalFormatting sqref="N40:N54">
    <cfRule type="cellIs" dxfId="2127" priority="76" operator="equal">
      <formula>"varies"</formula>
    </cfRule>
  </conditionalFormatting>
  <conditionalFormatting sqref="D40:D54">
    <cfRule type="cellIs" dxfId="2126" priority="75" operator="equal">
      <formula>"varies"</formula>
    </cfRule>
  </conditionalFormatting>
  <conditionalFormatting sqref="D40:D54">
    <cfRule type="cellIs" dxfId="2125" priority="74" operator="equal">
      <formula>"varies"</formula>
    </cfRule>
  </conditionalFormatting>
  <conditionalFormatting sqref="N40:N54">
    <cfRule type="cellIs" dxfId="2124" priority="73" operator="equal">
      <formula>"varies"</formula>
    </cfRule>
  </conditionalFormatting>
  <conditionalFormatting sqref="N13:N27">
    <cfRule type="cellIs" dxfId="2123" priority="72" operator="equal">
      <formula>"varies"</formula>
    </cfRule>
  </conditionalFormatting>
  <conditionalFormatting sqref="D40:D54">
    <cfRule type="cellIs" dxfId="2122" priority="71" operator="equal">
      <formula>"varies"</formula>
    </cfRule>
  </conditionalFormatting>
  <conditionalFormatting sqref="N40:N54">
    <cfRule type="cellIs" dxfId="2121" priority="70" operator="equal">
      <formula>"varies"</formula>
    </cfRule>
  </conditionalFormatting>
  <conditionalFormatting sqref="C13:C27">
    <cfRule type="cellIs" dxfId="2120" priority="69" operator="equal">
      <formula>"varies"</formula>
    </cfRule>
  </conditionalFormatting>
  <conditionalFormatting sqref="C40:C54">
    <cfRule type="cellIs" dxfId="2119" priority="68" operator="equal">
      <formula>"varies"</formula>
    </cfRule>
  </conditionalFormatting>
  <conditionalFormatting sqref="M13:M27">
    <cfRule type="cellIs" dxfId="2118" priority="67" operator="equal">
      <formula>"varies"</formula>
    </cfRule>
  </conditionalFormatting>
  <conditionalFormatting sqref="M40:M54">
    <cfRule type="cellIs" dxfId="2117" priority="66" operator="equal">
      <formula>"varies"</formula>
    </cfRule>
  </conditionalFormatting>
  <conditionalFormatting sqref="H14">
    <cfRule type="cellIs" dxfId="2116" priority="65" operator="equal">
      <formula>"varies"</formula>
    </cfRule>
  </conditionalFormatting>
  <conditionalFormatting sqref="H15">
    <cfRule type="cellIs" dxfId="2115" priority="64" operator="equal">
      <formula>"varies"</formula>
    </cfRule>
  </conditionalFormatting>
  <conditionalFormatting sqref="H16:H26">
    <cfRule type="cellIs" dxfId="2114" priority="63" operator="equal">
      <formula>"varies"</formula>
    </cfRule>
  </conditionalFormatting>
  <conditionalFormatting sqref="H41">
    <cfRule type="cellIs" dxfId="2113" priority="62" operator="equal">
      <formula>"varies"</formula>
    </cfRule>
  </conditionalFormatting>
  <conditionalFormatting sqref="H42">
    <cfRule type="cellIs" dxfId="2112" priority="61" operator="equal">
      <formula>"varies"</formula>
    </cfRule>
  </conditionalFormatting>
  <conditionalFormatting sqref="H43:H53">
    <cfRule type="cellIs" dxfId="2111" priority="60" operator="equal">
      <formula>"varies"</formula>
    </cfRule>
  </conditionalFormatting>
  <conditionalFormatting sqref="R14">
    <cfRule type="cellIs" dxfId="2110" priority="59" operator="equal">
      <formula>"varies"</formula>
    </cfRule>
  </conditionalFormatting>
  <conditionalFormatting sqref="R15">
    <cfRule type="cellIs" dxfId="2109" priority="58" operator="equal">
      <formula>"varies"</formula>
    </cfRule>
  </conditionalFormatting>
  <conditionalFormatting sqref="R16:R26">
    <cfRule type="cellIs" dxfId="2108" priority="57" operator="equal">
      <formula>"varies"</formula>
    </cfRule>
  </conditionalFormatting>
  <conditionalFormatting sqref="R41">
    <cfRule type="cellIs" dxfId="2107" priority="56" operator="equal">
      <formula>"varies"</formula>
    </cfRule>
  </conditionalFormatting>
  <conditionalFormatting sqref="R42">
    <cfRule type="cellIs" dxfId="2106" priority="55" operator="equal">
      <formula>"varies"</formula>
    </cfRule>
  </conditionalFormatting>
  <conditionalFormatting sqref="R43:R53">
    <cfRule type="cellIs" dxfId="2105" priority="54" operator="equal">
      <formula>"varies"</formula>
    </cfRule>
  </conditionalFormatting>
  <conditionalFormatting sqref="M13">
    <cfRule type="cellIs" dxfId="2104" priority="53" operator="equal">
      <formula>"varies"</formula>
    </cfRule>
  </conditionalFormatting>
  <conditionalFormatting sqref="D13:D27">
    <cfRule type="cellIs" dxfId="2103" priority="52" operator="equal">
      <formula>"varies"</formula>
    </cfRule>
  </conditionalFormatting>
  <conditionalFormatting sqref="N13:N27">
    <cfRule type="cellIs" dxfId="2102" priority="51" operator="equal">
      <formula>"varies"</formula>
    </cfRule>
  </conditionalFormatting>
  <conditionalFormatting sqref="N40:N54">
    <cfRule type="cellIs" dxfId="2101" priority="50" operator="equal">
      <formula>"varies"</formula>
    </cfRule>
  </conditionalFormatting>
  <conditionalFormatting sqref="N40:N54">
    <cfRule type="cellIs" dxfId="2100" priority="49" operator="equal">
      <formula>"varies"</formula>
    </cfRule>
  </conditionalFormatting>
  <conditionalFormatting sqref="D40:D54">
    <cfRule type="cellIs" dxfId="2099" priority="48" operator="equal">
      <formula>"varies"</formula>
    </cfRule>
  </conditionalFormatting>
  <conditionalFormatting sqref="D40:D54">
    <cfRule type="cellIs" dxfId="2098" priority="47" operator="equal">
      <formula>"varies"</formula>
    </cfRule>
  </conditionalFormatting>
  <conditionalFormatting sqref="N40:N54">
    <cfRule type="cellIs" dxfId="2097" priority="46" operator="equal">
      <formula>"varies"</formula>
    </cfRule>
  </conditionalFormatting>
  <conditionalFormatting sqref="N13:N27">
    <cfRule type="cellIs" dxfId="2096" priority="45" operator="equal">
      <formula>"varies"</formula>
    </cfRule>
  </conditionalFormatting>
  <conditionalFormatting sqref="D40:D54">
    <cfRule type="cellIs" dxfId="2095" priority="44" operator="equal">
      <formula>"varies"</formula>
    </cfRule>
  </conditionalFormatting>
  <conditionalFormatting sqref="N40:N54">
    <cfRule type="cellIs" dxfId="2094" priority="43" operator="equal">
      <formula>"varies"</formula>
    </cfRule>
  </conditionalFormatting>
  <conditionalFormatting sqref="C13:C27">
    <cfRule type="cellIs" dxfId="2093" priority="42" operator="equal">
      <formula>"varies"</formula>
    </cfRule>
  </conditionalFormatting>
  <conditionalFormatting sqref="C40:C54">
    <cfRule type="cellIs" dxfId="2092" priority="41" operator="equal">
      <formula>"varies"</formula>
    </cfRule>
  </conditionalFormatting>
  <conditionalFormatting sqref="M13:M27">
    <cfRule type="cellIs" dxfId="2091" priority="40" operator="equal">
      <formula>"varies"</formula>
    </cfRule>
  </conditionalFormatting>
  <conditionalFormatting sqref="M40:M54">
    <cfRule type="cellIs" dxfId="2090" priority="39" operator="equal">
      <formula>"varies"</formula>
    </cfRule>
  </conditionalFormatting>
  <conditionalFormatting sqref="H14">
    <cfRule type="cellIs" dxfId="2089" priority="38" operator="equal">
      <formula>"varies"</formula>
    </cfRule>
  </conditionalFormatting>
  <conditionalFormatting sqref="H15">
    <cfRule type="cellIs" dxfId="2088" priority="37" operator="equal">
      <formula>"varies"</formula>
    </cfRule>
  </conditionalFormatting>
  <conditionalFormatting sqref="H16:H26">
    <cfRule type="cellIs" dxfId="2087" priority="36" operator="equal">
      <formula>"varies"</formula>
    </cfRule>
  </conditionalFormatting>
  <conditionalFormatting sqref="H41">
    <cfRule type="cellIs" dxfId="2086" priority="35" operator="equal">
      <formula>"varies"</formula>
    </cfRule>
  </conditionalFormatting>
  <conditionalFormatting sqref="H42">
    <cfRule type="cellIs" dxfId="2085" priority="34" operator="equal">
      <formula>"varies"</formula>
    </cfRule>
  </conditionalFormatting>
  <conditionalFormatting sqref="H43:H53">
    <cfRule type="cellIs" dxfId="2084" priority="33" operator="equal">
      <formula>"varies"</formula>
    </cfRule>
  </conditionalFormatting>
  <conditionalFormatting sqref="R14">
    <cfRule type="cellIs" dxfId="2083" priority="32" operator="equal">
      <formula>"varies"</formula>
    </cfRule>
  </conditionalFormatting>
  <conditionalFormatting sqref="R15">
    <cfRule type="cellIs" dxfId="2082" priority="31" operator="equal">
      <formula>"varies"</formula>
    </cfRule>
  </conditionalFormatting>
  <conditionalFormatting sqref="R16:R26">
    <cfRule type="cellIs" dxfId="2081" priority="30" operator="equal">
      <formula>"varies"</formula>
    </cfRule>
  </conditionalFormatting>
  <conditionalFormatting sqref="R41">
    <cfRule type="cellIs" dxfId="2080" priority="29" operator="equal">
      <formula>"varies"</formula>
    </cfRule>
  </conditionalFormatting>
  <conditionalFormatting sqref="R42">
    <cfRule type="cellIs" dxfId="2079" priority="28" operator="equal">
      <formula>"varies"</formula>
    </cfRule>
  </conditionalFormatting>
  <conditionalFormatting sqref="R43:R53">
    <cfRule type="cellIs" dxfId="2078" priority="27" operator="equal">
      <formula>"varies"</formula>
    </cfRule>
  </conditionalFormatting>
  <conditionalFormatting sqref="D13:D27">
    <cfRule type="cellIs" dxfId="2077" priority="26" operator="equal">
      <formula>"varies"</formula>
    </cfRule>
  </conditionalFormatting>
  <conditionalFormatting sqref="N13:N27">
    <cfRule type="cellIs" dxfId="2076" priority="25" operator="equal">
      <formula>"varies"</formula>
    </cfRule>
  </conditionalFormatting>
  <conditionalFormatting sqref="N40:N54">
    <cfRule type="cellIs" dxfId="2075" priority="24" operator="equal">
      <formula>"varies"</formula>
    </cfRule>
  </conditionalFormatting>
  <conditionalFormatting sqref="N40:N54">
    <cfRule type="cellIs" dxfId="2074" priority="23" operator="equal">
      <formula>"varies"</formula>
    </cfRule>
  </conditionalFormatting>
  <conditionalFormatting sqref="D40:D54">
    <cfRule type="cellIs" dxfId="2073" priority="22" operator="equal">
      <formula>"varies"</formula>
    </cfRule>
  </conditionalFormatting>
  <conditionalFormatting sqref="D40:D54">
    <cfRule type="cellIs" dxfId="2072" priority="21" operator="equal">
      <formula>"varies"</formula>
    </cfRule>
  </conditionalFormatting>
  <conditionalFormatting sqref="N40:N54">
    <cfRule type="cellIs" dxfId="2071" priority="20" operator="equal">
      <formula>"varies"</formula>
    </cfRule>
  </conditionalFormatting>
  <conditionalFormatting sqref="N13:N27">
    <cfRule type="cellIs" dxfId="2070" priority="19" operator="equal">
      <formula>"varies"</formula>
    </cfRule>
  </conditionalFormatting>
  <conditionalFormatting sqref="D40:D54">
    <cfRule type="cellIs" dxfId="2069" priority="18" operator="equal">
      <formula>"varies"</formula>
    </cfRule>
  </conditionalFormatting>
  <conditionalFormatting sqref="N40:N54">
    <cfRule type="cellIs" dxfId="2068" priority="17" operator="equal">
      <formula>"varies"</formula>
    </cfRule>
  </conditionalFormatting>
  <conditionalFormatting sqref="C13:C27">
    <cfRule type="cellIs" dxfId="2067" priority="16" operator="equal">
      <formula>"varies"</formula>
    </cfRule>
  </conditionalFormatting>
  <conditionalFormatting sqref="C40:C54">
    <cfRule type="cellIs" dxfId="2066" priority="15" operator="equal">
      <formula>"varies"</formula>
    </cfRule>
  </conditionalFormatting>
  <conditionalFormatting sqref="M13:M27">
    <cfRule type="cellIs" dxfId="2065" priority="14" operator="equal">
      <formula>"varies"</formula>
    </cfRule>
  </conditionalFormatting>
  <conditionalFormatting sqref="M40:M54">
    <cfRule type="cellIs" dxfId="2064" priority="13" operator="equal">
      <formula>"varies"</formula>
    </cfRule>
  </conditionalFormatting>
  <conditionalFormatting sqref="H14">
    <cfRule type="cellIs" dxfId="2063" priority="12" operator="equal">
      <formula>"varies"</formula>
    </cfRule>
  </conditionalFormatting>
  <conditionalFormatting sqref="H15">
    <cfRule type="cellIs" dxfId="2062" priority="11" operator="equal">
      <formula>"varies"</formula>
    </cfRule>
  </conditionalFormatting>
  <conditionalFormatting sqref="H16:H26">
    <cfRule type="cellIs" dxfId="2061" priority="10" operator="equal">
      <formula>"varies"</formula>
    </cfRule>
  </conditionalFormatting>
  <conditionalFormatting sqref="H41">
    <cfRule type="cellIs" dxfId="2060" priority="9" operator="equal">
      <formula>"varies"</formula>
    </cfRule>
  </conditionalFormatting>
  <conditionalFormatting sqref="H42">
    <cfRule type="cellIs" dxfId="2059" priority="8" operator="equal">
      <formula>"varies"</formula>
    </cfRule>
  </conditionalFormatting>
  <conditionalFormatting sqref="H43:H53">
    <cfRule type="cellIs" dxfId="2058" priority="7" operator="equal">
      <formula>"varies"</formula>
    </cfRule>
  </conditionalFormatting>
  <conditionalFormatting sqref="R14">
    <cfRule type="cellIs" dxfId="2057" priority="6" operator="equal">
      <formula>"varies"</formula>
    </cfRule>
  </conditionalFormatting>
  <conditionalFormatting sqref="R15">
    <cfRule type="cellIs" dxfId="2056" priority="5" operator="equal">
      <formula>"varies"</formula>
    </cfRule>
  </conditionalFormatting>
  <conditionalFormatting sqref="R16:R26">
    <cfRule type="cellIs" dxfId="2055" priority="4" operator="equal">
      <formula>"varies"</formula>
    </cfRule>
  </conditionalFormatting>
  <conditionalFormatting sqref="R41">
    <cfRule type="cellIs" dxfId="2054" priority="3" operator="equal">
      <formula>"varies"</formula>
    </cfRule>
  </conditionalFormatting>
  <conditionalFormatting sqref="R42">
    <cfRule type="cellIs" dxfId="2053" priority="2" operator="equal">
      <formula>"varies"</formula>
    </cfRule>
  </conditionalFormatting>
  <conditionalFormatting sqref="R43:R53">
    <cfRule type="cellIs" dxfId="2052"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270</v>
      </c>
      <c r="E7" s="332" t="s">
        <v>787</v>
      </c>
      <c r="F7" s="332"/>
      <c r="G7" s="332"/>
      <c r="H7" s="332"/>
      <c r="I7" s="332"/>
      <c r="J7" s="333"/>
      <c r="K7" s="132"/>
      <c r="L7" s="331"/>
      <c r="M7" s="332"/>
      <c r="N7" s="1012" t="s">
        <v>271</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272</v>
      </c>
      <c r="E34" s="332" t="s">
        <v>787</v>
      </c>
      <c r="F34" s="332"/>
      <c r="G34" s="332"/>
      <c r="H34" s="332"/>
      <c r="I34" s="332"/>
      <c r="J34" s="333"/>
      <c r="K34" s="132"/>
      <c r="L34" s="331"/>
      <c r="M34" s="332"/>
      <c r="N34" s="1012" t="s">
        <v>273</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2051" priority="114" operator="equal">
      <formula>"varies"</formula>
    </cfRule>
  </conditionalFormatting>
  <conditionalFormatting sqref="C13:D27 C40:D54 M13:N27 M40:N54 H14:H26 H41:H53 R14:R26 R41:R53">
    <cfRule type="cellIs" dxfId="2050" priority="113" operator="equal">
      <formula>"varies"</formula>
    </cfRule>
  </conditionalFormatting>
  <conditionalFormatting sqref="C13:D27 C40:D54 M13:N27 M40:N54 H14:H26 H41:H53 R14:R26 R41:R53">
    <cfRule type="cellIs" dxfId="2049" priority="112" operator="equal">
      <formula>"varies"</formula>
    </cfRule>
  </conditionalFormatting>
  <conditionalFormatting sqref="C13:D27 C40:D54 M13:N27 M40:N54 H14:H26 H41:H53 R14:R26 R41:R53">
    <cfRule type="cellIs" dxfId="2048" priority="111" operator="equal">
      <formula>"varies"</formula>
    </cfRule>
  </conditionalFormatting>
  <conditionalFormatting sqref="C13:D27 C40:D54 M13:N27 M40:N54 H14:H26 H41:H53 R14:R26 R41:R53">
    <cfRule type="cellIs" dxfId="2047" priority="110" operator="equal">
      <formula>"varies"</formula>
    </cfRule>
  </conditionalFormatting>
  <conditionalFormatting sqref="C13:D27 C40:D54 M13:N27 M40:N54 H14:H26 H41:H53 R14:R26 R41:R53">
    <cfRule type="cellIs" dxfId="2046" priority="109" operator="equal">
      <formula>"varies"</formula>
    </cfRule>
  </conditionalFormatting>
  <conditionalFormatting sqref="C13:D27 C40:D54 M13:N27 M40:N54 H14:H26 H41:H53 R14:R26 R41:R53">
    <cfRule type="cellIs" dxfId="2045" priority="108" operator="equal">
      <formula>"varies"</formula>
    </cfRule>
  </conditionalFormatting>
  <conditionalFormatting sqref="C13:D27 C40:D54 M13:N27 M40:N54 H14:H26 H41:H53 R14:R26 R41:R53">
    <cfRule type="cellIs" dxfId="2044" priority="107" operator="equal">
      <formula>"varies"</formula>
    </cfRule>
  </conditionalFormatting>
  <conditionalFormatting sqref="D13:D27">
    <cfRule type="cellIs" dxfId="2043" priority="106" operator="equal">
      <formula>"varies"</formula>
    </cfRule>
  </conditionalFormatting>
  <conditionalFormatting sqref="N13:N27">
    <cfRule type="cellIs" dxfId="2042" priority="105" operator="equal">
      <formula>"varies"</formula>
    </cfRule>
  </conditionalFormatting>
  <conditionalFormatting sqref="N40:N54">
    <cfRule type="cellIs" dxfId="2041" priority="104" operator="equal">
      <formula>"varies"</formula>
    </cfRule>
  </conditionalFormatting>
  <conditionalFormatting sqref="N40:N54">
    <cfRule type="cellIs" dxfId="2040" priority="103" operator="equal">
      <formula>"varies"</formula>
    </cfRule>
  </conditionalFormatting>
  <conditionalFormatting sqref="D40:D54">
    <cfRule type="cellIs" dxfId="2039" priority="102" operator="equal">
      <formula>"varies"</formula>
    </cfRule>
  </conditionalFormatting>
  <conditionalFormatting sqref="D40:D54">
    <cfRule type="cellIs" dxfId="2038" priority="101" operator="equal">
      <formula>"varies"</formula>
    </cfRule>
  </conditionalFormatting>
  <conditionalFormatting sqref="N40:N54">
    <cfRule type="cellIs" dxfId="2037" priority="100" operator="equal">
      <formula>"varies"</formula>
    </cfRule>
  </conditionalFormatting>
  <conditionalFormatting sqref="N13:N27">
    <cfRule type="cellIs" dxfId="2036" priority="99" operator="equal">
      <formula>"varies"</formula>
    </cfRule>
  </conditionalFormatting>
  <conditionalFormatting sqref="D40:D54">
    <cfRule type="cellIs" dxfId="2035" priority="98" operator="equal">
      <formula>"varies"</formula>
    </cfRule>
  </conditionalFormatting>
  <conditionalFormatting sqref="N40:N54">
    <cfRule type="cellIs" dxfId="2034" priority="97" operator="equal">
      <formula>"varies"</formula>
    </cfRule>
  </conditionalFormatting>
  <conditionalFormatting sqref="C13:C27">
    <cfRule type="cellIs" dxfId="2033" priority="96" operator="equal">
      <formula>"varies"</formula>
    </cfRule>
  </conditionalFormatting>
  <conditionalFormatting sqref="C40:C54">
    <cfRule type="cellIs" dxfId="2032" priority="95" operator="equal">
      <formula>"varies"</formula>
    </cfRule>
  </conditionalFormatting>
  <conditionalFormatting sqref="M13:M27">
    <cfRule type="cellIs" dxfId="2031" priority="94" operator="equal">
      <formula>"varies"</formula>
    </cfRule>
  </conditionalFormatting>
  <conditionalFormatting sqref="M40:M54">
    <cfRule type="cellIs" dxfId="2030" priority="93" operator="equal">
      <formula>"varies"</formula>
    </cfRule>
  </conditionalFormatting>
  <conditionalFormatting sqref="H14">
    <cfRule type="cellIs" dxfId="2029" priority="92" operator="equal">
      <formula>"varies"</formula>
    </cfRule>
  </conditionalFormatting>
  <conditionalFormatting sqref="H15">
    <cfRule type="cellIs" dxfId="2028" priority="91" operator="equal">
      <formula>"varies"</formula>
    </cfRule>
  </conditionalFormatting>
  <conditionalFormatting sqref="H16:H26">
    <cfRule type="cellIs" dxfId="2027" priority="90" operator="equal">
      <formula>"varies"</formula>
    </cfRule>
  </conditionalFormatting>
  <conditionalFormatting sqref="H41">
    <cfRule type="cellIs" dxfId="2026" priority="89" operator="equal">
      <formula>"varies"</formula>
    </cfRule>
  </conditionalFormatting>
  <conditionalFormatting sqref="H42">
    <cfRule type="cellIs" dxfId="2025" priority="88" operator="equal">
      <formula>"varies"</formula>
    </cfRule>
  </conditionalFormatting>
  <conditionalFormatting sqref="H43:H53">
    <cfRule type="cellIs" dxfId="2024" priority="87" operator="equal">
      <formula>"varies"</formula>
    </cfRule>
  </conditionalFormatting>
  <conditionalFormatting sqref="R14">
    <cfRule type="cellIs" dxfId="2023" priority="86" operator="equal">
      <formula>"varies"</formula>
    </cfRule>
  </conditionalFormatting>
  <conditionalFormatting sqref="R15">
    <cfRule type="cellIs" dxfId="2022" priority="85" operator="equal">
      <formula>"varies"</formula>
    </cfRule>
  </conditionalFormatting>
  <conditionalFormatting sqref="R16:R26">
    <cfRule type="cellIs" dxfId="2021" priority="84" operator="equal">
      <formula>"varies"</formula>
    </cfRule>
  </conditionalFormatting>
  <conditionalFormatting sqref="R41">
    <cfRule type="cellIs" dxfId="2020" priority="83" operator="equal">
      <formula>"varies"</formula>
    </cfRule>
  </conditionalFormatting>
  <conditionalFormatting sqref="R42">
    <cfRule type="cellIs" dxfId="2019" priority="82" operator="equal">
      <formula>"varies"</formula>
    </cfRule>
  </conditionalFormatting>
  <conditionalFormatting sqref="R43:R53">
    <cfRule type="cellIs" dxfId="2018" priority="81" operator="equal">
      <formula>"varies"</formula>
    </cfRule>
  </conditionalFormatting>
  <conditionalFormatting sqref="C40">
    <cfRule type="cellIs" dxfId="2017" priority="80" operator="equal">
      <formula>"varies"</formula>
    </cfRule>
  </conditionalFormatting>
  <conditionalFormatting sqref="D13:D27">
    <cfRule type="cellIs" dxfId="2016" priority="79" operator="equal">
      <formula>"varies"</formula>
    </cfRule>
  </conditionalFormatting>
  <conditionalFormatting sqref="N13:N27">
    <cfRule type="cellIs" dxfId="2015" priority="78" operator="equal">
      <formula>"varies"</formula>
    </cfRule>
  </conditionalFormatting>
  <conditionalFormatting sqref="N40:N54">
    <cfRule type="cellIs" dxfId="2014" priority="77" operator="equal">
      <formula>"varies"</formula>
    </cfRule>
  </conditionalFormatting>
  <conditionalFormatting sqref="N40:N54">
    <cfRule type="cellIs" dxfId="2013" priority="76" operator="equal">
      <formula>"varies"</formula>
    </cfRule>
  </conditionalFormatting>
  <conditionalFormatting sqref="D40:D54">
    <cfRule type="cellIs" dxfId="2012" priority="75" operator="equal">
      <formula>"varies"</formula>
    </cfRule>
  </conditionalFormatting>
  <conditionalFormatting sqref="D40:D54">
    <cfRule type="cellIs" dxfId="2011" priority="74" operator="equal">
      <formula>"varies"</formula>
    </cfRule>
  </conditionalFormatting>
  <conditionalFormatting sqref="N40:N54">
    <cfRule type="cellIs" dxfId="2010" priority="73" operator="equal">
      <formula>"varies"</formula>
    </cfRule>
  </conditionalFormatting>
  <conditionalFormatting sqref="N13:N27">
    <cfRule type="cellIs" dxfId="2009" priority="72" operator="equal">
      <formula>"varies"</formula>
    </cfRule>
  </conditionalFormatting>
  <conditionalFormatting sqref="D40:D54">
    <cfRule type="cellIs" dxfId="2008" priority="71" operator="equal">
      <formula>"varies"</formula>
    </cfRule>
  </conditionalFormatting>
  <conditionalFormatting sqref="N40:N54">
    <cfRule type="cellIs" dxfId="2007" priority="70" operator="equal">
      <formula>"varies"</formula>
    </cfRule>
  </conditionalFormatting>
  <conditionalFormatting sqref="C13:C27">
    <cfRule type="cellIs" dxfId="2006" priority="69" operator="equal">
      <formula>"varies"</formula>
    </cfRule>
  </conditionalFormatting>
  <conditionalFormatting sqref="C40:C54">
    <cfRule type="cellIs" dxfId="2005" priority="68" operator="equal">
      <formula>"varies"</formula>
    </cfRule>
  </conditionalFormatting>
  <conditionalFormatting sqref="M13:M27">
    <cfRule type="cellIs" dxfId="2004" priority="67" operator="equal">
      <formula>"varies"</formula>
    </cfRule>
  </conditionalFormatting>
  <conditionalFormatting sqref="M40:M54">
    <cfRule type="cellIs" dxfId="2003" priority="66" operator="equal">
      <formula>"varies"</formula>
    </cfRule>
  </conditionalFormatting>
  <conditionalFormatting sqref="H14">
    <cfRule type="cellIs" dxfId="2002" priority="65" operator="equal">
      <formula>"varies"</formula>
    </cfRule>
  </conditionalFormatting>
  <conditionalFormatting sqref="H15">
    <cfRule type="cellIs" dxfId="2001" priority="64" operator="equal">
      <formula>"varies"</formula>
    </cfRule>
  </conditionalFormatting>
  <conditionalFormatting sqref="H16:H26">
    <cfRule type="cellIs" dxfId="2000" priority="63" operator="equal">
      <formula>"varies"</formula>
    </cfRule>
  </conditionalFormatting>
  <conditionalFormatting sqref="H41">
    <cfRule type="cellIs" dxfId="1999" priority="62" operator="equal">
      <formula>"varies"</formula>
    </cfRule>
  </conditionalFormatting>
  <conditionalFormatting sqref="H42">
    <cfRule type="cellIs" dxfId="1998" priority="61" operator="equal">
      <formula>"varies"</formula>
    </cfRule>
  </conditionalFormatting>
  <conditionalFormatting sqref="H43:H53">
    <cfRule type="cellIs" dxfId="1997" priority="60" operator="equal">
      <formula>"varies"</formula>
    </cfRule>
  </conditionalFormatting>
  <conditionalFormatting sqref="R14">
    <cfRule type="cellIs" dxfId="1996" priority="59" operator="equal">
      <formula>"varies"</formula>
    </cfRule>
  </conditionalFormatting>
  <conditionalFormatting sqref="R15">
    <cfRule type="cellIs" dxfId="1995" priority="58" operator="equal">
      <formula>"varies"</formula>
    </cfRule>
  </conditionalFormatting>
  <conditionalFormatting sqref="R16:R26">
    <cfRule type="cellIs" dxfId="1994" priority="57" operator="equal">
      <formula>"varies"</formula>
    </cfRule>
  </conditionalFormatting>
  <conditionalFormatting sqref="R41">
    <cfRule type="cellIs" dxfId="1993" priority="56" operator="equal">
      <formula>"varies"</formula>
    </cfRule>
  </conditionalFormatting>
  <conditionalFormatting sqref="R42">
    <cfRule type="cellIs" dxfId="1992" priority="55" operator="equal">
      <formula>"varies"</formula>
    </cfRule>
  </conditionalFormatting>
  <conditionalFormatting sqref="R43:R53">
    <cfRule type="cellIs" dxfId="1991" priority="54" operator="equal">
      <formula>"varies"</formula>
    </cfRule>
  </conditionalFormatting>
  <conditionalFormatting sqref="M13">
    <cfRule type="cellIs" dxfId="1990" priority="53" operator="equal">
      <formula>"varies"</formula>
    </cfRule>
  </conditionalFormatting>
  <conditionalFormatting sqref="D13:D27">
    <cfRule type="cellIs" dxfId="1989" priority="52" operator="equal">
      <formula>"varies"</formula>
    </cfRule>
  </conditionalFormatting>
  <conditionalFormatting sqref="N13:N27">
    <cfRule type="cellIs" dxfId="1988" priority="51" operator="equal">
      <formula>"varies"</formula>
    </cfRule>
  </conditionalFormatting>
  <conditionalFormatting sqref="N40:N54">
    <cfRule type="cellIs" dxfId="1987" priority="50" operator="equal">
      <formula>"varies"</formula>
    </cfRule>
  </conditionalFormatting>
  <conditionalFormatting sqref="N40:N54">
    <cfRule type="cellIs" dxfId="1986" priority="49" operator="equal">
      <formula>"varies"</formula>
    </cfRule>
  </conditionalFormatting>
  <conditionalFormatting sqref="D40:D54">
    <cfRule type="cellIs" dxfId="1985" priority="48" operator="equal">
      <formula>"varies"</formula>
    </cfRule>
  </conditionalFormatting>
  <conditionalFormatting sqref="D40:D54">
    <cfRule type="cellIs" dxfId="1984" priority="47" operator="equal">
      <formula>"varies"</formula>
    </cfRule>
  </conditionalFormatting>
  <conditionalFormatting sqref="N40:N54">
    <cfRule type="cellIs" dxfId="1983" priority="46" operator="equal">
      <formula>"varies"</formula>
    </cfRule>
  </conditionalFormatting>
  <conditionalFormatting sqref="N13:N27">
    <cfRule type="cellIs" dxfId="1982" priority="45" operator="equal">
      <formula>"varies"</formula>
    </cfRule>
  </conditionalFormatting>
  <conditionalFormatting sqref="D40:D54">
    <cfRule type="cellIs" dxfId="1981" priority="44" operator="equal">
      <formula>"varies"</formula>
    </cfRule>
  </conditionalFormatting>
  <conditionalFormatting sqref="N40:N54">
    <cfRule type="cellIs" dxfId="1980" priority="43" operator="equal">
      <formula>"varies"</formula>
    </cfRule>
  </conditionalFormatting>
  <conditionalFormatting sqref="C13:C27">
    <cfRule type="cellIs" dxfId="1979" priority="42" operator="equal">
      <formula>"varies"</formula>
    </cfRule>
  </conditionalFormatting>
  <conditionalFormatting sqref="C40:C54">
    <cfRule type="cellIs" dxfId="1978" priority="41" operator="equal">
      <formula>"varies"</formula>
    </cfRule>
  </conditionalFormatting>
  <conditionalFormatting sqref="M13:M27">
    <cfRule type="cellIs" dxfId="1977" priority="40" operator="equal">
      <formula>"varies"</formula>
    </cfRule>
  </conditionalFormatting>
  <conditionalFormatting sqref="M40:M54">
    <cfRule type="cellIs" dxfId="1976" priority="39" operator="equal">
      <formula>"varies"</formula>
    </cfRule>
  </conditionalFormatting>
  <conditionalFormatting sqref="H14">
    <cfRule type="cellIs" dxfId="1975" priority="38" operator="equal">
      <formula>"varies"</formula>
    </cfRule>
  </conditionalFormatting>
  <conditionalFormatting sqref="H15">
    <cfRule type="cellIs" dxfId="1974" priority="37" operator="equal">
      <formula>"varies"</formula>
    </cfRule>
  </conditionalFormatting>
  <conditionalFormatting sqref="H16:H26">
    <cfRule type="cellIs" dxfId="1973" priority="36" operator="equal">
      <formula>"varies"</formula>
    </cfRule>
  </conditionalFormatting>
  <conditionalFormatting sqref="H41">
    <cfRule type="cellIs" dxfId="1972" priority="35" operator="equal">
      <formula>"varies"</formula>
    </cfRule>
  </conditionalFormatting>
  <conditionalFormatting sqref="H42">
    <cfRule type="cellIs" dxfId="1971" priority="34" operator="equal">
      <formula>"varies"</formula>
    </cfRule>
  </conditionalFormatting>
  <conditionalFormatting sqref="H43:H53">
    <cfRule type="cellIs" dxfId="1970" priority="33" operator="equal">
      <formula>"varies"</formula>
    </cfRule>
  </conditionalFormatting>
  <conditionalFormatting sqref="R14">
    <cfRule type="cellIs" dxfId="1969" priority="32" operator="equal">
      <formula>"varies"</formula>
    </cfRule>
  </conditionalFormatting>
  <conditionalFormatting sqref="R15">
    <cfRule type="cellIs" dxfId="1968" priority="31" operator="equal">
      <formula>"varies"</formula>
    </cfRule>
  </conditionalFormatting>
  <conditionalFormatting sqref="R16:R26">
    <cfRule type="cellIs" dxfId="1967" priority="30" operator="equal">
      <formula>"varies"</formula>
    </cfRule>
  </conditionalFormatting>
  <conditionalFormatting sqref="R41">
    <cfRule type="cellIs" dxfId="1966" priority="29" operator="equal">
      <formula>"varies"</formula>
    </cfRule>
  </conditionalFormatting>
  <conditionalFormatting sqref="R42">
    <cfRule type="cellIs" dxfId="1965" priority="28" operator="equal">
      <formula>"varies"</formula>
    </cfRule>
  </conditionalFormatting>
  <conditionalFormatting sqref="R43:R53">
    <cfRule type="cellIs" dxfId="1964" priority="27" operator="equal">
      <formula>"varies"</formula>
    </cfRule>
  </conditionalFormatting>
  <conditionalFormatting sqref="D13:D27">
    <cfRule type="cellIs" dxfId="1963" priority="26" operator="equal">
      <formula>"varies"</formula>
    </cfRule>
  </conditionalFormatting>
  <conditionalFormatting sqref="N13:N27">
    <cfRule type="cellIs" dxfId="1962" priority="25" operator="equal">
      <formula>"varies"</formula>
    </cfRule>
  </conditionalFormatting>
  <conditionalFormatting sqref="N40:N54">
    <cfRule type="cellIs" dxfId="1961" priority="24" operator="equal">
      <formula>"varies"</formula>
    </cfRule>
  </conditionalFormatting>
  <conditionalFormatting sqref="N40:N54">
    <cfRule type="cellIs" dxfId="1960" priority="23" operator="equal">
      <formula>"varies"</formula>
    </cfRule>
  </conditionalFormatting>
  <conditionalFormatting sqref="D40:D54">
    <cfRule type="cellIs" dxfId="1959" priority="22" operator="equal">
      <formula>"varies"</formula>
    </cfRule>
  </conditionalFormatting>
  <conditionalFormatting sqref="D40:D54">
    <cfRule type="cellIs" dxfId="1958" priority="21" operator="equal">
      <formula>"varies"</formula>
    </cfRule>
  </conditionalFormatting>
  <conditionalFormatting sqref="N40:N54">
    <cfRule type="cellIs" dxfId="1957" priority="20" operator="equal">
      <formula>"varies"</formula>
    </cfRule>
  </conditionalFormatting>
  <conditionalFormatting sqref="N13:N27">
    <cfRule type="cellIs" dxfId="1956" priority="19" operator="equal">
      <formula>"varies"</formula>
    </cfRule>
  </conditionalFormatting>
  <conditionalFormatting sqref="D40:D54">
    <cfRule type="cellIs" dxfId="1955" priority="18" operator="equal">
      <formula>"varies"</formula>
    </cfRule>
  </conditionalFormatting>
  <conditionalFormatting sqref="N40:N54">
    <cfRule type="cellIs" dxfId="1954" priority="17" operator="equal">
      <formula>"varies"</formula>
    </cfRule>
  </conditionalFormatting>
  <conditionalFormatting sqref="C13:C27">
    <cfRule type="cellIs" dxfId="1953" priority="16" operator="equal">
      <formula>"varies"</formula>
    </cfRule>
  </conditionalFormatting>
  <conditionalFormatting sqref="C40:C54">
    <cfRule type="cellIs" dxfId="1952" priority="15" operator="equal">
      <formula>"varies"</formula>
    </cfRule>
  </conditionalFormatting>
  <conditionalFormatting sqref="M13:M27">
    <cfRule type="cellIs" dxfId="1951" priority="14" operator="equal">
      <formula>"varies"</formula>
    </cfRule>
  </conditionalFormatting>
  <conditionalFormatting sqref="M40:M54">
    <cfRule type="cellIs" dxfId="1950" priority="13" operator="equal">
      <formula>"varies"</formula>
    </cfRule>
  </conditionalFormatting>
  <conditionalFormatting sqref="H14">
    <cfRule type="cellIs" dxfId="1949" priority="12" operator="equal">
      <formula>"varies"</formula>
    </cfRule>
  </conditionalFormatting>
  <conditionalFormatting sqref="H15">
    <cfRule type="cellIs" dxfId="1948" priority="11" operator="equal">
      <formula>"varies"</formula>
    </cfRule>
  </conditionalFormatting>
  <conditionalFormatting sqref="H16:H26">
    <cfRule type="cellIs" dxfId="1947" priority="10" operator="equal">
      <formula>"varies"</formula>
    </cfRule>
  </conditionalFormatting>
  <conditionalFormatting sqref="H41">
    <cfRule type="cellIs" dxfId="1946" priority="9" operator="equal">
      <formula>"varies"</formula>
    </cfRule>
  </conditionalFormatting>
  <conditionalFormatting sqref="H42">
    <cfRule type="cellIs" dxfId="1945" priority="8" operator="equal">
      <formula>"varies"</formula>
    </cfRule>
  </conditionalFormatting>
  <conditionalFormatting sqref="H43:H53">
    <cfRule type="cellIs" dxfId="1944" priority="7" operator="equal">
      <formula>"varies"</formula>
    </cfRule>
  </conditionalFormatting>
  <conditionalFormatting sqref="R14">
    <cfRule type="cellIs" dxfId="1943" priority="6" operator="equal">
      <formula>"varies"</formula>
    </cfRule>
  </conditionalFormatting>
  <conditionalFormatting sqref="R15">
    <cfRule type="cellIs" dxfId="1942" priority="5" operator="equal">
      <formula>"varies"</formula>
    </cfRule>
  </conditionalFormatting>
  <conditionalFormatting sqref="R16:R26">
    <cfRule type="cellIs" dxfId="1941" priority="4" operator="equal">
      <formula>"varies"</formula>
    </cfRule>
  </conditionalFormatting>
  <conditionalFormatting sqref="R41">
    <cfRule type="cellIs" dxfId="1940" priority="3" operator="equal">
      <formula>"varies"</formula>
    </cfRule>
  </conditionalFormatting>
  <conditionalFormatting sqref="R42">
    <cfRule type="cellIs" dxfId="1939" priority="2" operator="equal">
      <formula>"varies"</formula>
    </cfRule>
  </conditionalFormatting>
  <conditionalFormatting sqref="R43:R53">
    <cfRule type="cellIs" dxfId="1938"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274</v>
      </c>
      <c r="E7" s="332" t="s">
        <v>787</v>
      </c>
      <c r="F7" s="332"/>
      <c r="G7" s="332"/>
      <c r="H7" s="332"/>
      <c r="I7" s="332"/>
      <c r="J7" s="333"/>
      <c r="K7" s="132"/>
      <c r="L7" s="331"/>
      <c r="M7" s="332"/>
      <c r="N7" s="1012" t="s">
        <v>275</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276</v>
      </c>
      <c r="E34" s="332" t="s">
        <v>787</v>
      </c>
      <c r="F34" s="332"/>
      <c r="G34" s="332"/>
      <c r="H34" s="332"/>
      <c r="I34" s="332"/>
      <c r="J34" s="333"/>
      <c r="K34" s="132"/>
      <c r="L34" s="331"/>
      <c r="M34" s="332"/>
      <c r="N34" s="1012" t="s">
        <v>277</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1937" priority="114" operator="equal">
      <formula>"varies"</formula>
    </cfRule>
  </conditionalFormatting>
  <conditionalFormatting sqref="C13:D27 C40:D54 M13:N27 M40:N54 H14:H26 H41:H53 R14:R26 R41:R53">
    <cfRule type="cellIs" dxfId="1936" priority="113" operator="equal">
      <formula>"varies"</formula>
    </cfRule>
  </conditionalFormatting>
  <conditionalFormatting sqref="C13:D27 C40:D54 M13:N27 M40:N54 H14:H26 H41:H53 R14:R26 R41:R53">
    <cfRule type="cellIs" dxfId="1935" priority="112" operator="equal">
      <formula>"varies"</formula>
    </cfRule>
  </conditionalFormatting>
  <conditionalFormatting sqref="C13:D27 C40:D54 M13:N27 M40:N54 H14:H26 H41:H53 R14:R26 R41:R53">
    <cfRule type="cellIs" dxfId="1934" priority="111" operator="equal">
      <formula>"varies"</formula>
    </cfRule>
  </conditionalFormatting>
  <conditionalFormatting sqref="C13:D27 C40:D54 M13:N27 M40:N54 H14:H26 H41:H53 R14:R26 R41:R53">
    <cfRule type="cellIs" dxfId="1933" priority="110" operator="equal">
      <formula>"varies"</formula>
    </cfRule>
  </conditionalFormatting>
  <conditionalFormatting sqref="C13:D27 C40:D54 M13:N27 M40:N54 H14:H26 H41:H53 R14:R26 R41:R53">
    <cfRule type="cellIs" dxfId="1932" priority="109" operator="equal">
      <formula>"varies"</formula>
    </cfRule>
  </conditionalFormatting>
  <conditionalFormatting sqref="C13:D27 C40:D54 M13:N27 M40:N54 H14:H26 H41:H53 R14:R26 R41:R53">
    <cfRule type="cellIs" dxfId="1931" priority="108" operator="equal">
      <formula>"varies"</formula>
    </cfRule>
  </conditionalFormatting>
  <conditionalFormatting sqref="C13:D27 C40:D54 M13:N27 M40:N54 H14:H26 H41:H53 R14:R26 R41:R53">
    <cfRule type="cellIs" dxfId="1930" priority="107" operator="equal">
      <formula>"varies"</formula>
    </cfRule>
  </conditionalFormatting>
  <conditionalFormatting sqref="D13:D27">
    <cfRule type="cellIs" dxfId="1929" priority="106" operator="equal">
      <formula>"varies"</formula>
    </cfRule>
  </conditionalFormatting>
  <conditionalFormatting sqref="N13:N27">
    <cfRule type="cellIs" dxfId="1928" priority="105" operator="equal">
      <formula>"varies"</formula>
    </cfRule>
  </conditionalFormatting>
  <conditionalFormatting sqref="N40:N54">
    <cfRule type="cellIs" dxfId="1927" priority="104" operator="equal">
      <formula>"varies"</formula>
    </cfRule>
  </conditionalFormatting>
  <conditionalFormatting sqref="N40:N54">
    <cfRule type="cellIs" dxfId="1926" priority="103" operator="equal">
      <formula>"varies"</formula>
    </cfRule>
  </conditionalFormatting>
  <conditionalFormatting sqref="D40:D54">
    <cfRule type="cellIs" dxfId="1925" priority="102" operator="equal">
      <formula>"varies"</formula>
    </cfRule>
  </conditionalFormatting>
  <conditionalFormatting sqref="D40:D54">
    <cfRule type="cellIs" dxfId="1924" priority="101" operator="equal">
      <formula>"varies"</formula>
    </cfRule>
  </conditionalFormatting>
  <conditionalFormatting sqref="N40:N54">
    <cfRule type="cellIs" dxfId="1923" priority="100" operator="equal">
      <formula>"varies"</formula>
    </cfRule>
  </conditionalFormatting>
  <conditionalFormatting sqref="N13:N27">
    <cfRule type="cellIs" dxfId="1922" priority="99" operator="equal">
      <formula>"varies"</formula>
    </cfRule>
  </conditionalFormatting>
  <conditionalFormatting sqref="D40:D54">
    <cfRule type="cellIs" dxfId="1921" priority="98" operator="equal">
      <formula>"varies"</formula>
    </cfRule>
  </conditionalFormatting>
  <conditionalFormatting sqref="N40:N54">
    <cfRule type="cellIs" dxfId="1920" priority="97" operator="equal">
      <formula>"varies"</formula>
    </cfRule>
  </conditionalFormatting>
  <conditionalFormatting sqref="C13:C27">
    <cfRule type="cellIs" dxfId="1919" priority="96" operator="equal">
      <formula>"varies"</formula>
    </cfRule>
  </conditionalFormatting>
  <conditionalFormatting sqref="C40:C54">
    <cfRule type="cellIs" dxfId="1918" priority="95" operator="equal">
      <formula>"varies"</formula>
    </cfRule>
  </conditionalFormatting>
  <conditionalFormatting sqref="M13:M27">
    <cfRule type="cellIs" dxfId="1917" priority="94" operator="equal">
      <formula>"varies"</formula>
    </cfRule>
  </conditionalFormatting>
  <conditionalFormatting sqref="M40:M54">
    <cfRule type="cellIs" dxfId="1916" priority="93" operator="equal">
      <formula>"varies"</formula>
    </cfRule>
  </conditionalFormatting>
  <conditionalFormatting sqref="H14">
    <cfRule type="cellIs" dxfId="1915" priority="92" operator="equal">
      <formula>"varies"</formula>
    </cfRule>
  </conditionalFormatting>
  <conditionalFormatting sqref="H15">
    <cfRule type="cellIs" dxfId="1914" priority="91" operator="equal">
      <formula>"varies"</formula>
    </cfRule>
  </conditionalFormatting>
  <conditionalFormatting sqref="H16:H26">
    <cfRule type="cellIs" dxfId="1913" priority="90" operator="equal">
      <formula>"varies"</formula>
    </cfRule>
  </conditionalFormatting>
  <conditionalFormatting sqref="H41">
    <cfRule type="cellIs" dxfId="1912" priority="89" operator="equal">
      <formula>"varies"</formula>
    </cfRule>
  </conditionalFormatting>
  <conditionalFormatting sqref="H42">
    <cfRule type="cellIs" dxfId="1911" priority="88" operator="equal">
      <formula>"varies"</formula>
    </cfRule>
  </conditionalFormatting>
  <conditionalFormatting sqref="H43:H53">
    <cfRule type="cellIs" dxfId="1910" priority="87" operator="equal">
      <formula>"varies"</formula>
    </cfRule>
  </conditionalFormatting>
  <conditionalFormatting sqref="R14">
    <cfRule type="cellIs" dxfId="1909" priority="86" operator="equal">
      <formula>"varies"</formula>
    </cfRule>
  </conditionalFormatting>
  <conditionalFormatting sqref="R15">
    <cfRule type="cellIs" dxfId="1908" priority="85" operator="equal">
      <formula>"varies"</formula>
    </cfRule>
  </conditionalFormatting>
  <conditionalFormatting sqref="R16:R26">
    <cfRule type="cellIs" dxfId="1907" priority="84" operator="equal">
      <formula>"varies"</formula>
    </cfRule>
  </conditionalFormatting>
  <conditionalFormatting sqref="R41">
    <cfRule type="cellIs" dxfId="1906" priority="83" operator="equal">
      <formula>"varies"</formula>
    </cfRule>
  </conditionalFormatting>
  <conditionalFormatting sqref="R42">
    <cfRule type="cellIs" dxfId="1905" priority="82" operator="equal">
      <formula>"varies"</formula>
    </cfRule>
  </conditionalFormatting>
  <conditionalFormatting sqref="R43:R53">
    <cfRule type="cellIs" dxfId="1904" priority="81" operator="equal">
      <formula>"varies"</formula>
    </cfRule>
  </conditionalFormatting>
  <conditionalFormatting sqref="C40">
    <cfRule type="cellIs" dxfId="1903" priority="80" operator="equal">
      <formula>"varies"</formula>
    </cfRule>
  </conditionalFormatting>
  <conditionalFormatting sqref="D13:D27">
    <cfRule type="cellIs" dxfId="1902" priority="79" operator="equal">
      <formula>"varies"</formula>
    </cfRule>
  </conditionalFormatting>
  <conditionalFormatting sqref="N13:N27">
    <cfRule type="cellIs" dxfId="1901" priority="78" operator="equal">
      <formula>"varies"</formula>
    </cfRule>
  </conditionalFormatting>
  <conditionalFormatting sqref="N40:N54">
    <cfRule type="cellIs" dxfId="1900" priority="77" operator="equal">
      <formula>"varies"</formula>
    </cfRule>
  </conditionalFormatting>
  <conditionalFormatting sqref="N40:N54">
    <cfRule type="cellIs" dxfId="1899" priority="76" operator="equal">
      <formula>"varies"</formula>
    </cfRule>
  </conditionalFormatting>
  <conditionalFormatting sqref="D40:D54">
    <cfRule type="cellIs" dxfId="1898" priority="75" operator="equal">
      <formula>"varies"</formula>
    </cfRule>
  </conditionalFormatting>
  <conditionalFormatting sqref="D40:D54">
    <cfRule type="cellIs" dxfId="1897" priority="74" operator="equal">
      <formula>"varies"</formula>
    </cfRule>
  </conditionalFormatting>
  <conditionalFormatting sqref="N40:N54">
    <cfRule type="cellIs" dxfId="1896" priority="73" operator="equal">
      <formula>"varies"</formula>
    </cfRule>
  </conditionalFormatting>
  <conditionalFormatting sqref="N13:N27">
    <cfRule type="cellIs" dxfId="1895" priority="72" operator="equal">
      <formula>"varies"</formula>
    </cfRule>
  </conditionalFormatting>
  <conditionalFormatting sqref="D40:D54">
    <cfRule type="cellIs" dxfId="1894" priority="71" operator="equal">
      <formula>"varies"</formula>
    </cfRule>
  </conditionalFormatting>
  <conditionalFormatting sqref="N40:N54">
    <cfRule type="cellIs" dxfId="1893" priority="70" operator="equal">
      <formula>"varies"</formula>
    </cfRule>
  </conditionalFormatting>
  <conditionalFormatting sqref="C13:C27">
    <cfRule type="cellIs" dxfId="1892" priority="69" operator="equal">
      <formula>"varies"</formula>
    </cfRule>
  </conditionalFormatting>
  <conditionalFormatting sqref="C40:C54">
    <cfRule type="cellIs" dxfId="1891" priority="68" operator="equal">
      <formula>"varies"</formula>
    </cfRule>
  </conditionalFormatting>
  <conditionalFormatting sqref="M13:M27">
    <cfRule type="cellIs" dxfId="1890" priority="67" operator="equal">
      <formula>"varies"</formula>
    </cfRule>
  </conditionalFormatting>
  <conditionalFormatting sqref="M40:M54">
    <cfRule type="cellIs" dxfId="1889" priority="66" operator="equal">
      <formula>"varies"</formula>
    </cfRule>
  </conditionalFormatting>
  <conditionalFormatting sqref="H14">
    <cfRule type="cellIs" dxfId="1888" priority="65" operator="equal">
      <formula>"varies"</formula>
    </cfRule>
  </conditionalFormatting>
  <conditionalFormatting sqref="H15">
    <cfRule type="cellIs" dxfId="1887" priority="64" operator="equal">
      <formula>"varies"</formula>
    </cfRule>
  </conditionalFormatting>
  <conditionalFormatting sqref="H16:H26">
    <cfRule type="cellIs" dxfId="1886" priority="63" operator="equal">
      <formula>"varies"</formula>
    </cfRule>
  </conditionalFormatting>
  <conditionalFormatting sqref="H41">
    <cfRule type="cellIs" dxfId="1885" priority="62" operator="equal">
      <formula>"varies"</formula>
    </cfRule>
  </conditionalFormatting>
  <conditionalFormatting sqref="H42">
    <cfRule type="cellIs" dxfId="1884" priority="61" operator="equal">
      <formula>"varies"</formula>
    </cfRule>
  </conditionalFormatting>
  <conditionalFormatting sqref="H43:H53">
    <cfRule type="cellIs" dxfId="1883" priority="60" operator="equal">
      <formula>"varies"</formula>
    </cfRule>
  </conditionalFormatting>
  <conditionalFormatting sqref="R14">
    <cfRule type="cellIs" dxfId="1882" priority="59" operator="equal">
      <formula>"varies"</formula>
    </cfRule>
  </conditionalFormatting>
  <conditionalFormatting sqref="R15">
    <cfRule type="cellIs" dxfId="1881" priority="58" operator="equal">
      <formula>"varies"</formula>
    </cfRule>
  </conditionalFormatting>
  <conditionalFormatting sqref="R16:R26">
    <cfRule type="cellIs" dxfId="1880" priority="57" operator="equal">
      <formula>"varies"</formula>
    </cfRule>
  </conditionalFormatting>
  <conditionalFormatting sqref="R41">
    <cfRule type="cellIs" dxfId="1879" priority="56" operator="equal">
      <formula>"varies"</formula>
    </cfRule>
  </conditionalFormatting>
  <conditionalFormatting sqref="R42">
    <cfRule type="cellIs" dxfId="1878" priority="55" operator="equal">
      <formula>"varies"</formula>
    </cfRule>
  </conditionalFormatting>
  <conditionalFormatting sqref="R43:R53">
    <cfRule type="cellIs" dxfId="1877" priority="54" operator="equal">
      <formula>"varies"</formula>
    </cfRule>
  </conditionalFormatting>
  <conditionalFormatting sqref="M13">
    <cfRule type="cellIs" dxfId="1876" priority="53" operator="equal">
      <formula>"varies"</formula>
    </cfRule>
  </conditionalFormatting>
  <conditionalFormatting sqref="D13:D27">
    <cfRule type="cellIs" dxfId="1875" priority="52" operator="equal">
      <formula>"varies"</formula>
    </cfRule>
  </conditionalFormatting>
  <conditionalFormatting sqref="N13:N27">
    <cfRule type="cellIs" dxfId="1874" priority="51" operator="equal">
      <formula>"varies"</formula>
    </cfRule>
  </conditionalFormatting>
  <conditionalFormatting sqref="N40:N54">
    <cfRule type="cellIs" dxfId="1873" priority="50" operator="equal">
      <formula>"varies"</formula>
    </cfRule>
  </conditionalFormatting>
  <conditionalFormatting sqref="N40:N54">
    <cfRule type="cellIs" dxfId="1872" priority="49" operator="equal">
      <formula>"varies"</formula>
    </cfRule>
  </conditionalFormatting>
  <conditionalFormatting sqref="D40:D54">
    <cfRule type="cellIs" dxfId="1871" priority="48" operator="equal">
      <formula>"varies"</formula>
    </cfRule>
  </conditionalFormatting>
  <conditionalFormatting sqref="D40:D54">
    <cfRule type="cellIs" dxfId="1870" priority="47" operator="equal">
      <formula>"varies"</formula>
    </cfRule>
  </conditionalFormatting>
  <conditionalFormatting sqref="N40:N54">
    <cfRule type="cellIs" dxfId="1869" priority="46" operator="equal">
      <formula>"varies"</formula>
    </cfRule>
  </conditionalFormatting>
  <conditionalFormatting sqref="N13:N27">
    <cfRule type="cellIs" dxfId="1868" priority="45" operator="equal">
      <formula>"varies"</formula>
    </cfRule>
  </conditionalFormatting>
  <conditionalFormatting sqref="D40:D54">
    <cfRule type="cellIs" dxfId="1867" priority="44" operator="equal">
      <formula>"varies"</formula>
    </cfRule>
  </conditionalFormatting>
  <conditionalFormatting sqref="N40:N54">
    <cfRule type="cellIs" dxfId="1866" priority="43" operator="equal">
      <formula>"varies"</formula>
    </cfRule>
  </conditionalFormatting>
  <conditionalFormatting sqref="C13:C27">
    <cfRule type="cellIs" dxfId="1865" priority="42" operator="equal">
      <formula>"varies"</formula>
    </cfRule>
  </conditionalFormatting>
  <conditionalFormatting sqref="C40:C54">
    <cfRule type="cellIs" dxfId="1864" priority="41" operator="equal">
      <formula>"varies"</formula>
    </cfRule>
  </conditionalFormatting>
  <conditionalFormatting sqref="M13:M27">
    <cfRule type="cellIs" dxfId="1863" priority="40" operator="equal">
      <formula>"varies"</formula>
    </cfRule>
  </conditionalFormatting>
  <conditionalFormatting sqref="M40:M54">
    <cfRule type="cellIs" dxfId="1862" priority="39" operator="equal">
      <formula>"varies"</formula>
    </cfRule>
  </conditionalFormatting>
  <conditionalFormatting sqref="H14">
    <cfRule type="cellIs" dxfId="1861" priority="38" operator="equal">
      <formula>"varies"</formula>
    </cfRule>
  </conditionalFormatting>
  <conditionalFormatting sqref="H15">
    <cfRule type="cellIs" dxfId="1860" priority="37" operator="equal">
      <formula>"varies"</formula>
    </cfRule>
  </conditionalFormatting>
  <conditionalFormatting sqref="H16:H26">
    <cfRule type="cellIs" dxfId="1859" priority="36" operator="equal">
      <formula>"varies"</formula>
    </cfRule>
  </conditionalFormatting>
  <conditionalFormatting sqref="H41">
    <cfRule type="cellIs" dxfId="1858" priority="35" operator="equal">
      <formula>"varies"</formula>
    </cfRule>
  </conditionalFormatting>
  <conditionalFormatting sqref="H42">
    <cfRule type="cellIs" dxfId="1857" priority="34" operator="equal">
      <formula>"varies"</formula>
    </cfRule>
  </conditionalFormatting>
  <conditionalFormatting sqref="H43:H53">
    <cfRule type="cellIs" dxfId="1856" priority="33" operator="equal">
      <formula>"varies"</formula>
    </cfRule>
  </conditionalFormatting>
  <conditionalFormatting sqref="R14">
    <cfRule type="cellIs" dxfId="1855" priority="32" operator="equal">
      <formula>"varies"</formula>
    </cfRule>
  </conditionalFormatting>
  <conditionalFormatting sqref="R15">
    <cfRule type="cellIs" dxfId="1854" priority="31" operator="equal">
      <formula>"varies"</formula>
    </cfRule>
  </conditionalFormatting>
  <conditionalFormatting sqref="R16:R26">
    <cfRule type="cellIs" dxfId="1853" priority="30" operator="equal">
      <formula>"varies"</formula>
    </cfRule>
  </conditionalFormatting>
  <conditionalFormatting sqref="R41">
    <cfRule type="cellIs" dxfId="1852" priority="29" operator="equal">
      <formula>"varies"</formula>
    </cfRule>
  </conditionalFormatting>
  <conditionalFormatting sqref="R42">
    <cfRule type="cellIs" dxfId="1851" priority="28" operator="equal">
      <formula>"varies"</formula>
    </cfRule>
  </conditionalFormatting>
  <conditionalFormatting sqref="R43:R53">
    <cfRule type="cellIs" dxfId="1850" priority="27" operator="equal">
      <formula>"varies"</formula>
    </cfRule>
  </conditionalFormatting>
  <conditionalFormatting sqref="D13:D27">
    <cfRule type="cellIs" dxfId="1849" priority="26" operator="equal">
      <formula>"varies"</formula>
    </cfRule>
  </conditionalFormatting>
  <conditionalFormatting sqref="N13:N27">
    <cfRule type="cellIs" dxfId="1848" priority="25" operator="equal">
      <formula>"varies"</formula>
    </cfRule>
  </conditionalFormatting>
  <conditionalFormatting sqref="N40:N54">
    <cfRule type="cellIs" dxfId="1847" priority="24" operator="equal">
      <formula>"varies"</formula>
    </cfRule>
  </conditionalFormatting>
  <conditionalFormatting sqref="N40:N54">
    <cfRule type="cellIs" dxfId="1846" priority="23" operator="equal">
      <formula>"varies"</formula>
    </cfRule>
  </conditionalFormatting>
  <conditionalFormatting sqref="D40:D54">
    <cfRule type="cellIs" dxfId="1845" priority="22" operator="equal">
      <formula>"varies"</formula>
    </cfRule>
  </conditionalFormatting>
  <conditionalFormatting sqref="D40:D54">
    <cfRule type="cellIs" dxfId="1844" priority="21" operator="equal">
      <formula>"varies"</formula>
    </cfRule>
  </conditionalFormatting>
  <conditionalFormatting sqref="N40:N54">
    <cfRule type="cellIs" dxfId="1843" priority="20" operator="equal">
      <formula>"varies"</formula>
    </cfRule>
  </conditionalFormatting>
  <conditionalFormatting sqref="N13:N27">
    <cfRule type="cellIs" dxfId="1842" priority="19" operator="equal">
      <formula>"varies"</formula>
    </cfRule>
  </conditionalFormatting>
  <conditionalFormatting sqref="D40:D54">
    <cfRule type="cellIs" dxfId="1841" priority="18" operator="equal">
      <formula>"varies"</formula>
    </cfRule>
  </conditionalFormatting>
  <conditionalFormatting sqref="N40:N54">
    <cfRule type="cellIs" dxfId="1840" priority="17" operator="equal">
      <formula>"varies"</formula>
    </cfRule>
  </conditionalFormatting>
  <conditionalFormatting sqref="C13:C27">
    <cfRule type="cellIs" dxfId="1839" priority="16" operator="equal">
      <formula>"varies"</formula>
    </cfRule>
  </conditionalFormatting>
  <conditionalFormatting sqref="C40:C54">
    <cfRule type="cellIs" dxfId="1838" priority="15" operator="equal">
      <formula>"varies"</formula>
    </cfRule>
  </conditionalFormatting>
  <conditionalFormatting sqref="M13:M27">
    <cfRule type="cellIs" dxfId="1837" priority="14" operator="equal">
      <formula>"varies"</formula>
    </cfRule>
  </conditionalFormatting>
  <conditionalFormatting sqref="M40:M54">
    <cfRule type="cellIs" dxfId="1836" priority="13" operator="equal">
      <formula>"varies"</formula>
    </cfRule>
  </conditionalFormatting>
  <conditionalFormatting sqref="H14">
    <cfRule type="cellIs" dxfId="1835" priority="12" operator="equal">
      <formula>"varies"</formula>
    </cfRule>
  </conditionalFormatting>
  <conditionalFormatting sqref="H15">
    <cfRule type="cellIs" dxfId="1834" priority="11" operator="equal">
      <formula>"varies"</formula>
    </cfRule>
  </conditionalFormatting>
  <conditionalFormatting sqref="H16:H26">
    <cfRule type="cellIs" dxfId="1833" priority="10" operator="equal">
      <formula>"varies"</formula>
    </cfRule>
  </conditionalFormatting>
  <conditionalFormatting sqref="H41">
    <cfRule type="cellIs" dxfId="1832" priority="9" operator="equal">
      <formula>"varies"</formula>
    </cfRule>
  </conditionalFormatting>
  <conditionalFormatting sqref="H42">
    <cfRule type="cellIs" dxfId="1831" priority="8" operator="equal">
      <formula>"varies"</formula>
    </cfRule>
  </conditionalFormatting>
  <conditionalFormatting sqref="H43:H53">
    <cfRule type="cellIs" dxfId="1830" priority="7" operator="equal">
      <formula>"varies"</formula>
    </cfRule>
  </conditionalFormatting>
  <conditionalFormatting sqref="R14">
    <cfRule type="cellIs" dxfId="1829" priority="6" operator="equal">
      <formula>"varies"</formula>
    </cfRule>
  </conditionalFormatting>
  <conditionalFormatting sqref="R15">
    <cfRule type="cellIs" dxfId="1828" priority="5" operator="equal">
      <formula>"varies"</formula>
    </cfRule>
  </conditionalFormatting>
  <conditionalFormatting sqref="R16:R26">
    <cfRule type="cellIs" dxfId="1827" priority="4" operator="equal">
      <formula>"varies"</formula>
    </cfRule>
  </conditionalFormatting>
  <conditionalFormatting sqref="R41">
    <cfRule type="cellIs" dxfId="1826" priority="3" operator="equal">
      <formula>"varies"</formula>
    </cfRule>
  </conditionalFormatting>
  <conditionalFormatting sqref="R42">
    <cfRule type="cellIs" dxfId="1825" priority="2" operator="equal">
      <formula>"varies"</formula>
    </cfRule>
  </conditionalFormatting>
  <conditionalFormatting sqref="R43:R53">
    <cfRule type="cellIs" dxfId="1824"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278</v>
      </c>
      <c r="E7" s="332" t="s">
        <v>787</v>
      </c>
      <c r="F7" s="332"/>
      <c r="G7" s="332"/>
      <c r="H7" s="332"/>
      <c r="I7" s="332"/>
      <c r="J7" s="333"/>
      <c r="K7" s="132"/>
      <c r="L7" s="331"/>
      <c r="M7" s="332"/>
      <c r="N7" s="1012" t="s">
        <v>279</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280</v>
      </c>
      <c r="E34" s="332" t="s">
        <v>787</v>
      </c>
      <c r="F34" s="332"/>
      <c r="G34" s="332"/>
      <c r="H34" s="332"/>
      <c r="I34" s="332"/>
      <c r="J34" s="333"/>
      <c r="K34" s="132"/>
      <c r="L34" s="331"/>
      <c r="M34" s="332"/>
      <c r="N34" s="1012" t="s">
        <v>282</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1823" priority="114" operator="equal">
      <formula>"varies"</formula>
    </cfRule>
  </conditionalFormatting>
  <conditionalFormatting sqref="C13:D27 C40:D54 M13:N27 M40:N54 H14:H26 H41:H53 R14:R26 R41:R53">
    <cfRule type="cellIs" dxfId="1822" priority="113" operator="equal">
      <formula>"varies"</formula>
    </cfRule>
  </conditionalFormatting>
  <conditionalFormatting sqref="C13:D27 C40:D54 M13:N27 M40:N54 H14:H26 H41:H53 R14:R26 R41:R53">
    <cfRule type="cellIs" dxfId="1821" priority="112" operator="equal">
      <formula>"varies"</formula>
    </cfRule>
  </conditionalFormatting>
  <conditionalFormatting sqref="C13:D27 C40:D54 M13:N27 M40:N54 H14:H26 H41:H53 R14:R26 R41:R53">
    <cfRule type="cellIs" dxfId="1820" priority="111" operator="equal">
      <formula>"varies"</formula>
    </cfRule>
  </conditionalFormatting>
  <conditionalFormatting sqref="C13:D27 C40:D54 M13:N27 M40:N54 H14:H26 H41:H53 R14:R26 R41:R53">
    <cfRule type="cellIs" dxfId="1819" priority="110" operator="equal">
      <formula>"varies"</formula>
    </cfRule>
  </conditionalFormatting>
  <conditionalFormatting sqref="C13:D27 C40:D54 M13:N27 M40:N54 H14:H26 H41:H53 R14:R26 R41:R53">
    <cfRule type="cellIs" dxfId="1818" priority="109" operator="equal">
      <formula>"varies"</formula>
    </cfRule>
  </conditionalFormatting>
  <conditionalFormatting sqref="C13:D27 C40:D54 M13:N27 M40:N54 H14:H26 H41:H53 R14:R26 R41:R53">
    <cfRule type="cellIs" dxfId="1817" priority="108" operator="equal">
      <formula>"varies"</formula>
    </cfRule>
  </conditionalFormatting>
  <conditionalFormatting sqref="C13:D27 C40:D54 M13:N27 M40:N54 H14:H26 H41:H53 R14:R26 R41:R53">
    <cfRule type="cellIs" dxfId="1816" priority="107" operator="equal">
      <formula>"varies"</formula>
    </cfRule>
  </conditionalFormatting>
  <conditionalFormatting sqref="D13:D27">
    <cfRule type="cellIs" dxfId="1815" priority="106" operator="equal">
      <formula>"varies"</formula>
    </cfRule>
  </conditionalFormatting>
  <conditionalFormatting sqref="N13:N27">
    <cfRule type="cellIs" dxfId="1814" priority="105" operator="equal">
      <formula>"varies"</formula>
    </cfRule>
  </conditionalFormatting>
  <conditionalFormatting sqref="N40:N54">
    <cfRule type="cellIs" dxfId="1813" priority="104" operator="equal">
      <formula>"varies"</formula>
    </cfRule>
  </conditionalFormatting>
  <conditionalFormatting sqref="N40:N54">
    <cfRule type="cellIs" dxfId="1812" priority="103" operator="equal">
      <formula>"varies"</formula>
    </cfRule>
  </conditionalFormatting>
  <conditionalFormatting sqref="D40:D54">
    <cfRule type="cellIs" dxfId="1811" priority="102" operator="equal">
      <formula>"varies"</formula>
    </cfRule>
  </conditionalFormatting>
  <conditionalFormatting sqref="D40:D54">
    <cfRule type="cellIs" dxfId="1810" priority="101" operator="equal">
      <formula>"varies"</formula>
    </cfRule>
  </conditionalFormatting>
  <conditionalFormatting sqref="N40:N54">
    <cfRule type="cellIs" dxfId="1809" priority="100" operator="equal">
      <formula>"varies"</formula>
    </cfRule>
  </conditionalFormatting>
  <conditionalFormatting sqref="N13:N27">
    <cfRule type="cellIs" dxfId="1808" priority="99" operator="equal">
      <formula>"varies"</formula>
    </cfRule>
  </conditionalFormatting>
  <conditionalFormatting sqref="D40:D54">
    <cfRule type="cellIs" dxfId="1807" priority="98" operator="equal">
      <formula>"varies"</formula>
    </cfRule>
  </conditionalFormatting>
  <conditionalFormatting sqref="N40:N54">
    <cfRule type="cellIs" dxfId="1806" priority="97" operator="equal">
      <formula>"varies"</formula>
    </cfRule>
  </conditionalFormatting>
  <conditionalFormatting sqref="C13:C27">
    <cfRule type="cellIs" dxfId="1805" priority="96" operator="equal">
      <formula>"varies"</formula>
    </cfRule>
  </conditionalFormatting>
  <conditionalFormatting sqref="C40:C54">
    <cfRule type="cellIs" dxfId="1804" priority="95" operator="equal">
      <formula>"varies"</formula>
    </cfRule>
  </conditionalFormatting>
  <conditionalFormatting sqref="M13:M27">
    <cfRule type="cellIs" dxfId="1803" priority="94" operator="equal">
      <formula>"varies"</formula>
    </cfRule>
  </conditionalFormatting>
  <conditionalFormatting sqref="M40:M54">
    <cfRule type="cellIs" dxfId="1802" priority="93" operator="equal">
      <formula>"varies"</formula>
    </cfRule>
  </conditionalFormatting>
  <conditionalFormatting sqref="H14">
    <cfRule type="cellIs" dxfId="1801" priority="92" operator="equal">
      <formula>"varies"</formula>
    </cfRule>
  </conditionalFormatting>
  <conditionalFormatting sqref="H15">
    <cfRule type="cellIs" dxfId="1800" priority="91" operator="equal">
      <formula>"varies"</formula>
    </cfRule>
  </conditionalFormatting>
  <conditionalFormatting sqref="H16:H26">
    <cfRule type="cellIs" dxfId="1799" priority="90" operator="equal">
      <formula>"varies"</formula>
    </cfRule>
  </conditionalFormatting>
  <conditionalFormatting sqref="H41">
    <cfRule type="cellIs" dxfId="1798" priority="89" operator="equal">
      <formula>"varies"</formula>
    </cfRule>
  </conditionalFormatting>
  <conditionalFormatting sqref="H42">
    <cfRule type="cellIs" dxfId="1797" priority="88" operator="equal">
      <formula>"varies"</formula>
    </cfRule>
  </conditionalFormatting>
  <conditionalFormatting sqref="H43:H53">
    <cfRule type="cellIs" dxfId="1796" priority="87" operator="equal">
      <formula>"varies"</formula>
    </cfRule>
  </conditionalFormatting>
  <conditionalFormatting sqref="R14">
    <cfRule type="cellIs" dxfId="1795" priority="86" operator="equal">
      <formula>"varies"</formula>
    </cfRule>
  </conditionalFormatting>
  <conditionalFormatting sqref="R15">
    <cfRule type="cellIs" dxfId="1794" priority="85" operator="equal">
      <formula>"varies"</formula>
    </cfRule>
  </conditionalFormatting>
  <conditionalFormatting sqref="R16:R26">
    <cfRule type="cellIs" dxfId="1793" priority="84" operator="equal">
      <formula>"varies"</formula>
    </cfRule>
  </conditionalFormatting>
  <conditionalFormatting sqref="R41">
    <cfRule type="cellIs" dxfId="1792" priority="83" operator="equal">
      <formula>"varies"</formula>
    </cfRule>
  </conditionalFormatting>
  <conditionalFormatting sqref="R42">
    <cfRule type="cellIs" dxfId="1791" priority="82" operator="equal">
      <formula>"varies"</formula>
    </cfRule>
  </conditionalFormatting>
  <conditionalFormatting sqref="R43:R53">
    <cfRule type="cellIs" dxfId="1790" priority="81" operator="equal">
      <formula>"varies"</formula>
    </cfRule>
  </conditionalFormatting>
  <conditionalFormatting sqref="C40">
    <cfRule type="cellIs" dxfId="1789" priority="80" operator="equal">
      <formula>"varies"</formula>
    </cfRule>
  </conditionalFormatting>
  <conditionalFormatting sqref="D13:D27">
    <cfRule type="cellIs" dxfId="1788" priority="79" operator="equal">
      <formula>"varies"</formula>
    </cfRule>
  </conditionalFormatting>
  <conditionalFormatting sqref="N13:N27">
    <cfRule type="cellIs" dxfId="1787" priority="78" operator="equal">
      <formula>"varies"</formula>
    </cfRule>
  </conditionalFormatting>
  <conditionalFormatting sqref="N40:N54">
    <cfRule type="cellIs" dxfId="1786" priority="77" operator="equal">
      <formula>"varies"</formula>
    </cfRule>
  </conditionalFormatting>
  <conditionalFormatting sqref="N40:N54">
    <cfRule type="cellIs" dxfId="1785" priority="76" operator="equal">
      <formula>"varies"</formula>
    </cfRule>
  </conditionalFormatting>
  <conditionalFormatting sqref="D40:D54">
    <cfRule type="cellIs" dxfId="1784" priority="75" operator="equal">
      <formula>"varies"</formula>
    </cfRule>
  </conditionalFormatting>
  <conditionalFormatting sqref="D40:D54">
    <cfRule type="cellIs" dxfId="1783" priority="74" operator="equal">
      <formula>"varies"</formula>
    </cfRule>
  </conditionalFormatting>
  <conditionalFormatting sqref="N40:N54">
    <cfRule type="cellIs" dxfId="1782" priority="73" operator="equal">
      <formula>"varies"</formula>
    </cfRule>
  </conditionalFormatting>
  <conditionalFormatting sqref="N13:N27">
    <cfRule type="cellIs" dxfId="1781" priority="72" operator="equal">
      <formula>"varies"</formula>
    </cfRule>
  </conditionalFormatting>
  <conditionalFormatting sqref="D40:D54">
    <cfRule type="cellIs" dxfId="1780" priority="71" operator="equal">
      <formula>"varies"</formula>
    </cfRule>
  </conditionalFormatting>
  <conditionalFormatting sqref="N40:N54">
    <cfRule type="cellIs" dxfId="1779" priority="70" operator="equal">
      <formula>"varies"</formula>
    </cfRule>
  </conditionalFormatting>
  <conditionalFormatting sqref="C13:C27">
    <cfRule type="cellIs" dxfId="1778" priority="69" operator="equal">
      <formula>"varies"</formula>
    </cfRule>
  </conditionalFormatting>
  <conditionalFormatting sqref="C40:C54">
    <cfRule type="cellIs" dxfId="1777" priority="68" operator="equal">
      <formula>"varies"</formula>
    </cfRule>
  </conditionalFormatting>
  <conditionalFormatting sqref="M13:M27">
    <cfRule type="cellIs" dxfId="1776" priority="67" operator="equal">
      <formula>"varies"</formula>
    </cfRule>
  </conditionalFormatting>
  <conditionalFormatting sqref="M40:M54">
    <cfRule type="cellIs" dxfId="1775" priority="66" operator="equal">
      <formula>"varies"</formula>
    </cfRule>
  </conditionalFormatting>
  <conditionalFormatting sqref="H14">
    <cfRule type="cellIs" dxfId="1774" priority="65" operator="equal">
      <formula>"varies"</formula>
    </cfRule>
  </conditionalFormatting>
  <conditionalFormatting sqref="H15">
    <cfRule type="cellIs" dxfId="1773" priority="64" operator="equal">
      <formula>"varies"</formula>
    </cfRule>
  </conditionalFormatting>
  <conditionalFormatting sqref="H16:H26">
    <cfRule type="cellIs" dxfId="1772" priority="63" operator="equal">
      <formula>"varies"</formula>
    </cfRule>
  </conditionalFormatting>
  <conditionalFormatting sqref="H41">
    <cfRule type="cellIs" dxfId="1771" priority="62" operator="equal">
      <formula>"varies"</formula>
    </cfRule>
  </conditionalFormatting>
  <conditionalFormatting sqref="H42">
    <cfRule type="cellIs" dxfId="1770" priority="61" operator="equal">
      <formula>"varies"</formula>
    </cfRule>
  </conditionalFormatting>
  <conditionalFormatting sqref="H43:H53">
    <cfRule type="cellIs" dxfId="1769" priority="60" operator="equal">
      <formula>"varies"</formula>
    </cfRule>
  </conditionalFormatting>
  <conditionalFormatting sqref="R14">
    <cfRule type="cellIs" dxfId="1768" priority="59" operator="equal">
      <formula>"varies"</formula>
    </cfRule>
  </conditionalFormatting>
  <conditionalFormatting sqref="R15">
    <cfRule type="cellIs" dxfId="1767" priority="58" operator="equal">
      <formula>"varies"</formula>
    </cfRule>
  </conditionalFormatting>
  <conditionalFormatting sqref="R16:R26">
    <cfRule type="cellIs" dxfId="1766" priority="57" operator="equal">
      <formula>"varies"</formula>
    </cfRule>
  </conditionalFormatting>
  <conditionalFormatting sqref="R41">
    <cfRule type="cellIs" dxfId="1765" priority="56" operator="equal">
      <formula>"varies"</formula>
    </cfRule>
  </conditionalFormatting>
  <conditionalFormatting sqref="R42">
    <cfRule type="cellIs" dxfId="1764" priority="55" operator="equal">
      <formula>"varies"</formula>
    </cfRule>
  </conditionalFormatting>
  <conditionalFormatting sqref="R43:R53">
    <cfRule type="cellIs" dxfId="1763" priority="54" operator="equal">
      <formula>"varies"</formula>
    </cfRule>
  </conditionalFormatting>
  <conditionalFormatting sqref="M13">
    <cfRule type="cellIs" dxfId="1762" priority="53" operator="equal">
      <formula>"varies"</formula>
    </cfRule>
  </conditionalFormatting>
  <conditionalFormatting sqref="D13:D27">
    <cfRule type="cellIs" dxfId="1761" priority="52" operator="equal">
      <formula>"varies"</formula>
    </cfRule>
  </conditionalFormatting>
  <conditionalFormatting sqref="N13:N27">
    <cfRule type="cellIs" dxfId="1760" priority="51" operator="equal">
      <formula>"varies"</formula>
    </cfRule>
  </conditionalFormatting>
  <conditionalFormatting sqref="N40:N54">
    <cfRule type="cellIs" dxfId="1759" priority="50" operator="equal">
      <formula>"varies"</formula>
    </cfRule>
  </conditionalFormatting>
  <conditionalFormatting sqref="N40:N54">
    <cfRule type="cellIs" dxfId="1758" priority="49" operator="equal">
      <formula>"varies"</formula>
    </cfRule>
  </conditionalFormatting>
  <conditionalFormatting sqref="D40:D54">
    <cfRule type="cellIs" dxfId="1757" priority="48" operator="equal">
      <formula>"varies"</formula>
    </cfRule>
  </conditionalFormatting>
  <conditionalFormatting sqref="D40:D54">
    <cfRule type="cellIs" dxfId="1756" priority="47" operator="equal">
      <formula>"varies"</formula>
    </cfRule>
  </conditionalFormatting>
  <conditionalFormatting sqref="N40:N54">
    <cfRule type="cellIs" dxfId="1755" priority="46" operator="equal">
      <formula>"varies"</formula>
    </cfRule>
  </conditionalFormatting>
  <conditionalFormatting sqref="N13:N27">
    <cfRule type="cellIs" dxfId="1754" priority="45" operator="equal">
      <formula>"varies"</formula>
    </cfRule>
  </conditionalFormatting>
  <conditionalFormatting sqref="D40:D54">
    <cfRule type="cellIs" dxfId="1753" priority="44" operator="equal">
      <formula>"varies"</formula>
    </cfRule>
  </conditionalFormatting>
  <conditionalFormatting sqref="N40:N54">
    <cfRule type="cellIs" dxfId="1752" priority="43" operator="equal">
      <formula>"varies"</formula>
    </cfRule>
  </conditionalFormatting>
  <conditionalFormatting sqref="C13:C27">
    <cfRule type="cellIs" dxfId="1751" priority="42" operator="equal">
      <formula>"varies"</formula>
    </cfRule>
  </conditionalFormatting>
  <conditionalFormatting sqref="C40:C54">
    <cfRule type="cellIs" dxfId="1750" priority="41" operator="equal">
      <formula>"varies"</formula>
    </cfRule>
  </conditionalFormatting>
  <conditionalFormatting sqref="M13:M27">
    <cfRule type="cellIs" dxfId="1749" priority="40" operator="equal">
      <formula>"varies"</formula>
    </cfRule>
  </conditionalFormatting>
  <conditionalFormatting sqref="M40:M54">
    <cfRule type="cellIs" dxfId="1748" priority="39" operator="equal">
      <formula>"varies"</formula>
    </cfRule>
  </conditionalFormatting>
  <conditionalFormatting sqref="H14">
    <cfRule type="cellIs" dxfId="1747" priority="38" operator="equal">
      <formula>"varies"</formula>
    </cfRule>
  </conditionalFormatting>
  <conditionalFormatting sqref="H15">
    <cfRule type="cellIs" dxfId="1746" priority="37" operator="equal">
      <formula>"varies"</formula>
    </cfRule>
  </conditionalFormatting>
  <conditionalFormatting sqref="H16:H26">
    <cfRule type="cellIs" dxfId="1745" priority="36" operator="equal">
      <formula>"varies"</formula>
    </cfRule>
  </conditionalFormatting>
  <conditionalFormatting sqref="H41">
    <cfRule type="cellIs" dxfId="1744" priority="35" operator="equal">
      <formula>"varies"</formula>
    </cfRule>
  </conditionalFormatting>
  <conditionalFormatting sqref="H42">
    <cfRule type="cellIs" dxfId="1743" priority="34" operator="equal">
      <formula>"varies"</formula>
    </cfRule>
  </conditionalFormatting>
  <conditionalFormatting sqref="H43:H53">
    <cfRule type="cellIs" dxfId="1742" priority="33" operator="equal">
      <formula>"varies"</formula>
    </cfRule>
  </conditionalFormatting>
  <conditionalFormatting sqref="R14">
    <cfRule type="cellIs" dxfId="1741" priority="32" operator="equal">
      <formula>"varies"</formula>
    </cfRule>
  </conditionalFormatting>
  <conditionalFormatting sqref="R15">
    <cfRule type="cellIs" dxfId="1740" priority="31" operator="equal">
      <formula>"varies"</formula>
    </cfRule>
  </conditionalFormatting>
  <conditionalFormatting sqref="R16:R26">
    <cfRule type="cellIs" dxfId="1739" priority="30" operator="equal">
      <formula>"varies"</formula>
    </cfRule>
  </conditionalFormatting>
  <conditionalFormatting sqref="R41">
    <cfRule type="cellIs" dxfId="1738" priority="29" operator="equal">
      <formula>"varies"</formula>
    </cfRule>
  </conditionalFormatting>
  <conditionalFormatting sqref="R42">
    <cfRule type="cellIs" dxfId="1737" priority="28" operator="equal">
      <formula>"varies"</formula>
    </cfRule>
  </conditionalFormatting>
  <conditionalFormatting sqref="R43:R53">
    <cfRule type="cellIs" dxfId="1736" priority="27" operator="equal">
      <formula>"varies"</formula>
    </cfRule>
  </conditionalFormatting>
  <conditionalFormatting sqref="D13:D27">
    <cfRule type="cellIs" dxfId="1735" priority="26" operator="equal">
      <formula>"varies"</formula>
    </cfRule>
  </conditionalFormatting>
  <conditionalFormatting sqref="N13:N27">
    <cfRule type="cellIs" dxfId="1734" priority="25" operator="equal">
      <formula>"varies"</formula>
    </cfRule>
  </conditionalFormatting>
  <conditionalFormatting sqref="N40:N54">
    <cfRule type="cellIs" dxfId="1733" priority="24" operator="equal">
      <formula>"varies"</formula>
    </cfRule>
  </conditionalFormatting>
  <conditionalFormatting sqref="N40:N54">
    <cfRule type="cellIs" dxfId="1732" priority="23" operator="equal">
      <formula>"varies"</formula>
    </cfRule>
  </conditionalFormatting>
  <conditionalFormatting sqref="D40:D54">
    <cfRule type="cellIs" dxfId="1731" priority="22" operator="equal">
      <formula>"varies"</formula>
    </cfRule>
  </conditionalFormatting>
  <conditionalFormatting sqref="D40:D54">
    <cfRule type="cellIs" dxfId="1730" priority="21" operator="equal">
      <formula>"varies"</formula>
    </cfRule>
  </conditionalFormatting>
  <conditionalFormatting sqref="N40:N54">
    <cfRule type="cellIs" dxfId="1729" priority="20" operator="equal">
      <formula>"varies"</formula>
    </cfRule>
  </conditionalFormatting>
  <conditionalFormatting sqref="N13:N27">
    <cfRule type="cellIs" dxfId="1728" priority="19" operator="equal">
      <formula>"varies"</formula>
    </cfRule>
  </conditionalFormatting>
  <conditionalFormatting sqref="D40:D54">
    <cfRule type="cellIs" dxfId="1727" priority="18" operator="equal">
      <formula>"varies"</formula>
    </cfRule>
  </conditionalFormatting>
  <conditionalFormatting sqref="N40:N54">
    <cfRule type="cellIs" dxfId="1726" priority="17" operator="equal">
      <formula>"varies"</formula>
    </cfRule>
  </conditionalFormatting>
  <conditionalFormatting sqref="C13:C27">
    <cfRule type="cellIs" dxfId="1725" priority="16" operator="equal">
      <formula>"varies"</formula>
    </cfRule>
  </conditionalFormatting>
  <conditionalFormatting sqref="C40:C54">
    <cfRule type="cellIs" dxfId="1724" priority="15" operator="equal">
      <formula>"varies"</formula>
    </cfRule>
  </conditionalFormatting>
  <conditionalFormatting sqref="M13:M27">
    <cfRule type="cellIs" dxfId="1723" priority="14" operator="equal">
      <formula>"varies"</formula>
    </cfRule>
  </conditionalFormatting>
  <conditionalFormatting sqref="M40:M54">
    <cfRule type="cellIs" dxfId="1722" priority="13" operator="equal">
      <formula>"varies"</formula>
    </cfRule>
  </conditionalFormatting>
  <conditionalFormatting sqref="H14">
    <cfRule type="cellIs" dxfId="1721" priority="12" operator="equal">
      <formula>"varies"</formula>
    </cfRule>
  </conditionalFormatting>
  <conditionalFormatting sqref="H15">
    <cfRule type="cellIs" dxfId="1720" priority="11" operator="equal">
      <formula>"varies"</formula>
    </cfRule>
  </conditionalFormatting>
  <conditionalFormatting sqref="H16:H26">
    <cfRule type="cellIs" dxfId="1719" priority="10" operator="equal">
      <formula>"varies"</formula>
    </cfRule>
  </conditionalFormatting>
  <conditionalFormatting sqref="H41">
    <cfRule type="cellIs" dxfId="1718" priority="9" operator="equal">
      <formula>"varies"</formula>
    </cfRule>
  </conditionalFormatting>
  <conditionalFormatting sqref="H42">
    <cfRule type="cellIs" dxfId="1717" priority="8" operator="equal">
      <formula>"varies"</formula>
    </cfRule>
  </conditionalFormatting>
  <conditionalFormatting sqref="H43:H53">
    <cfRule type="cellIs" dxfId="1716" priority="7" operator="equal">
      <formula>"varies"</formula>
    </cfRule>
  </conditionalFormatting>
  <conditionalFormatting sqref="R14">
    <cfRule type="cellIs" dxfId="1715" priority="6" operator="equal">
      <formula>"varies"</formula>
    </cfRule>
  </conditionalFormatting>
  <conditionalFormatting sqref="R15">
    <cfRule type="cellIs" dxfId="1714" priority="5" operator="equal">
      <formula>"varies"</formula>
    </cfRule>
  </conditionalFormatting>
  <conditionalFormatting sqref="R16:R26">
    <cfRule type="cellIs" dxfId="1713" priority="4" operator="equal">
      <formula>"varies"</formula>
    </cfRule>
  </conditionalFormatting>
  <conditionalFormatting sqref="R41">
    <cfRule type="cellIs" dxfId="1712" priority="3" operator="equal">
      <formula>"varies"</formula>
    </cfRule>
  </conditionalFormatting>
  <conditionalFormatting sqref="R42">
    <cfRule type="cellIs" dxfId="1711" priority="2" operator="equal">
      <formula>"varies"</formula>
    </cfRule>
  </conditionalFormatting>
  <conditionalFormatting sqref="R43:R53">
    <cfRule type="cellIs" dxfId="1710"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283</v>
      </c>
      <c r="E7" s="332" t="s">
        <v>787</v>
      </c>
      <c r="F7" s="332"/>
      <c r="G7" s="332"/>
      <c r="H7" s="332"/>
      <c r="I7" s="332"/>
      <c r="J7" s="333"/>
      <c r="K7" s="132"/>
      <c r="L7" s="331"/>
      <c r="M7" s="332"/>
      <c r="N7" s="1012" t="s">
        <v>284</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285</v>
      </c>
      <c r="E34" s="332" t="s">
        <v>787</v>
      </c>
      <c r="F34" s="332"/>
      <c r="G34" s="332"/>
      <c r="H34" s="332"/>
      <c r="I34" s="332"/>
      <c r="J34" s="333"/>
      <c r="K34" s="132"/>
      <c r="L34" s="331"/>
      <c r="M34" s="332"/>
      <c r="N34" s="1012" t="s">
        <v>286</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1709" priority="114" operator="equal">
      <formula>"varies"</formula>
    </cfRule>
  </conditionalFormatting>
  <conditionalFormatting sqref="C13:D27 C40:D54 M13:N27 M40:N54 H14:H26 H41:H53 R14:R26 R41:R53">
    <cfRule type="cellIs" dxfId="1708" priority="113" operator="equal">
      <formula>"varies"</formula>
    </cfRule>
  </conditionalFormatting>
  <conditionalFormatting sqref="C13:D27 C40:D54 M13:N27 M40:N54 H14:H26 H41:H53 R14:R26 R41:R53">
    <cfRule type="cellIs" dxfId="1707" priority="112" operator="equal">
      <formula>"varies"</formula>
    </cfRule>
  </conditionalFormatting>
  <conditionalFormatting sqref="C13:D27 C40:D54 M13:N27 M40:N54 H14:H26 H41:H53 R14:R26 R41:R53">
    <cfRule type="cellIs" dxfId="1706" priority="111" operator="equal">
      <formula>"varies"</formula>
    </cfRule>
  </conditionalFormatting>
  <conditionalFormatting sqref="C13:D27 C40:D54 M13:N27 M40:N54 H14:H26 H41:H53 R14:R26 R41:R53">
    <cfRule type="cellIs" dxfId="1705" priority="110" operator="equal">
      <formula>"varies"</formula>
    </cfRule>
  </conditionalFormatting>
  <conditionalFormatting sqref="C13:D27 C40:D54 M13:N27 M40:N54 H14:H26 H41:H53 R14:R26 R41:R53">
    <cfRule type="cellIs" dxfId="1704" priority="109" operator="equal">
      <formula>"varies"</formula>
    </cfRule>
  </conditionalFormatting>
  <conditionalFormatting sqref="C13:D27 C40:D54 M13:N27 M40:N54 H14:H26 H41:H53 R14:R26 R41:R53">
    <cfRule type="cellIs" dxfId="1703" priority="108" operator="equal">
      <formula>"varies"</formula>
    </cfRule>
  </conditionalFormatting>
  <conditionalFormatting sqref="C13:D27 C40:D54 M13:N27 M40:N54 H14:H26 H41:H53 R14:R26 R41:R53">
    <cfRule type="cellIs" dxfId="1702" priority="107" operator="equal">
      <formula>"varies"</formula>
    </cfRule>
  </conditionalFormatting>
  <conditionalFormatting sqref="D13:D27">
    <cfRule type="cellIs" dxfId="1701" priority="106" operator="equal">
      <formula>"varies"</formula>
    </cfRule>
  </conditionalFormatting>
  <conditionalFormatting sqref="N13:N27">
    <cfRule type="cellIs" dxfId="1700" priority="105" operator="equal">
      <formula>"varies"</formula>
    </cfRule>
  </conditionalFormatting>
  <conditionalFormatting sqref="N40:N54">
    <cfRule type="cellIs" dxfId="1699" priority="104" operator="equal">
      <formula>"varies"</formula>
    </cfRule>
  </conditionalFormatting>
  <conditionalFormatting sqref="N40:N54">
    <cfRule type="cellIs" dxfId="1698" priority="103" operator="equal">
      <formula>"varies"</formula>
    </cfRule>
  </conditionalFormatting>
  <conditionalFormatting sqref="D40:D54">
    <cfRule type="cellIs" dxfId="1697" priority="102" operator="equal">
      <formula>"varies"</formula>
    </cfRule>
  </conditionalFormatting>
  <conditionalFormatting sqref="D40:D54">
    <cfRule type="cellIs" dxfId="1696" priority="101" operator="equal">
      <formula>"varies"</formula>
    </cfRule>
  </conditionalFormatting>
  <conditionalFormatting sqref="N40:N54">
    <cfRule type="cellIs" dxfId="1695" priority="100" operator="equal">
      <formula>"varies"</formula>
    </cfRule>
  </conditionalFormatting>
  <conditionalFormatting sqref="N13:N27">
    <cfRule type="cellIs" dxfId="1694" priority="99" operator="equal">
      <formula>"varies"</formula>
    </cfRule>
  </conditionalFormatting>
  <conditionalFormatting sqref="D40:D54">
    <cfRule type="cellIs" dxfId="1693" priority="98" operator="equal">
      <formula>"varies"</formula>
    </cfRule>
  </conditionalFormatting>
  <conditionalFormatting sqref="N40:N54">
    <cfRule type="cellIs" dxfId="1692" priority="97" operator="equal">
      <formula>"varies"</formula>
    </cfRule>
  </conditionalFormatting>
  <conditionalFormatting sqref="C13:C27">
    <cfRule type="cellIs" dxfId="1691" priority="96" operator="equal">
      <formula>"varies"</formula>
    </cfRule>
  </conditionalFormatting>
  <conditionalFormatting sqref="C40:C54">
    <cfRule type="cellIs" dxfId="1690" priority="95" operator="equal">
      <formula>"varies"</formula>
    </cfRule>
  </conditionalFormatting>
  <conditionalFormatting sqref="M13:M27">
    <cfRule type="cellIs" dxfId="1689" priority="94" operator="equal">
      <formula>"varies"</formula>
    </cfRule>
  </conditionalFormatting>
  <conditionalFormatting sqref="M40:M54">
    <cfRule type="cellIs" dxfId="1688" priority="93" operator="equal">
      <formula>"varies"</formula>
    </cfRule>
  </conditionalFormatting>
  <conditionalFormatting sqref="H14">
    <cfRule type="cellIs" dxfId="1687" priority="92" operator="equal">
      <formula>"varies"</formula>
    </cfRule>
  </conditionalFormatting>
  <conditionalFormatting sqref="H15">
    <cfRule type="cellIs" dxfId="1686" priority="91" operator="equal">
      <formula>"varies"</formula>
    </cfRule>
  </conditionalFormatting>
  <conditionalFormatting sqref="H16:H26">
    <cfRule type="cellIs" dxfId="1685" priority="90" operator="equal">
      <formula>"varies"</formula>
    </cfRule>
  </conditionalFormatting>
  <conditionalFormatting sqref="H41">
    <cfRule type="cellIs" dxfId="1684" priority="89" operator="equal">
      <formula>"varies"</formula>
    </cfRule>
  </conditionalFormatting>
  <conditionalFormatting sqref="H42">
    <cfRule type="cellIs" dxfId="1683" priority="88" operator="equal">
      <formula>"varies"</formula>
    </cfRule>
  </conditionalFormatting>
  <conditionalFormatting sqref="H43:H53">
    <cfRule type="cellIs" dxfId="1682" priority="87" operator="equal">
      <formula>"varies"</formula>
    </cfRule>
  </conditionalFormatting>
  <conditionalFormatting sqref="R14">
    <cfRule type="cellIs" dxfId="1681" priority="86" operator="equal">
      <formula>"varies"</formula>
    </cfRule>
  </conditionalFormatting>
  <conditionalFormatting sqref="R15">
    <cfRule type="cellIs" dxfId="1680" priority="85" operator="equal">
      <formula>"varies"</formula>
    </cfRule>
  </conditionalFormatting>
  <conditionalFormatting sqref="R16:R26">
    <cfRule type="cellIs" dxfId="1679" priority="84" operator="equal">
      <formula>"varies"</formula>
    </cfRule>
  </conditionalFormatting>
  <conditionalFormatting sqref="R41">
    <cfRule type="cellIs" dxfId="1678" priority="83" operator="equal">
      <formula>"varies"</formula>
    </cfRule>
  </conditionalFormatting>
  <conditionalFormatting sqref="R42">
    <cfRule type="cellIs" dxfId="1677" priority="82" operator="equal">
      <formula>"varies"</formula>
    </cfRule>
  </conditionalFormatting>
  <conditionalFormatting sqref="R43:R53">
    <cfRule type="cellIs" dxfId="1676" priority="81" operator="equal">
      <formula>"varies"</formula>
    </cfRule>
  </conditionalFormatting>
  <conditionalFormatting sqref="C40">
    <cfRule type="cellIs" dxfId="1675" priority="80" operator="equal">
      <formula>"varies"</formula>
    </cfRule>
  </conditionalFormatting>
  <conditionalFormatting sqref="D13:D27">
    <cfRule type="cellIs" dxfId="1674" priority="79" operator="equal">
      <formula>"varies"</formula>
    </cfRule>
  </conditionalFormatting>
  <conditionalFormatting sqref="N13:N27">
    <cfRule type="cellIs" dxfId="1673" priority="78" operator="equal">
      <formula>"varies"</formula>
    </cfRule>
  </conditionalFormatting>
  <conditionalFormatting sqref="N40:N54">
    <cfRule type="cellIs" dxfId="1672" priority="77" operator="equal">
      <formula>"varies"</formula>
    </cfRule>
  </conditionalFormatting>
  <conditionalFormatting sqref="N40:N54">
    <cfRule type="cellIs" dxfId="1671" priority="76" operator="equal">
      <formula>"varies"</formula>
    </cfRule>
  </conditionalFormatting>
  <conditionalFormatting sqref="D40:D54">
    <cfRule type="cellIs" dxfId="1670" priority="75" operator="equal">
      <formula>"varies"</formula>
    </cfRule>
  </conditionalFormatting>
  <conditionalFormatting sqref="D40:D54">
    <cfRule type="cellIs" dxfId="1669" priority="74" operator="equal">
      <formula>"varies"</formula>
    </cfRule>
  </conditionalFormatting>
  <conditionalFormatting sqref="N40:N54">
    <cfRule type="cellIs" dxfId="1668" priority="73" operator="equal">
      <formula>"varies"</formula>
    </cfRule>
  </conditionalFormatting>
  <conditionalFormatting sqref="N13:N27">
    <cfRule type="cellIs" dxfId="1667" priority="72" operator="equal">
      <formula>"varies"</formula>
    </cfRule>
  </conditionalFormatting>
  <conditionalFormatting sqref="D40:D54">
    <cfRule type="cellIs" dxfId="1666" priority="71" operator="equal">
      <formula>"varies"</formula>
    </cfRule>
  </conditionalFormatting>
  <conditionalFormatting sqref="N40:N54">
    <cfRule type="cellIs" dxfId="1665" priority="70" operator="equal">
      <formula>"varies"</formula>
    </cfRule>
  </conditionalFormatting>
  <conditionalFormatting sqref="C13:C27">
    <cfRule type="cellIs" dxfId="1664" priority="69" operator="equal">
      <formula>"varies"</formula>
    </cfRule>
  </conditionalFormatting>
  <conditionalFormatting sqref="C40:C54">
    <cfRule type="cellIs" dxfId="1663" priority="68" operator="equal">
      <formula>"varies"</formula>
    </cfRule>
  </conditionalFormatting>
  <conditionalFormatting sqref="M13:M27">
    <cfRule type="cellIs" dxfId="1662" priority="67" operator="equal">
      <formula>"varies"</formula>
    </cfRule>
  </conditionalFormatting>
  <conditionalFormatting sqref="M40:M54">
    <cfRule type="cellIs" dxfId="1661" priority="66" operator="equal">
      <formula>"varies"</formula>
    </cfRule>
  </conditionalFormatting>
  <conditionalFormatting sqref="H14">
    <cfRule type="cellIs" dxfId="1660" priority="65" operator="equal">
      <formula>"varies"</formula>
    </cfRule>
  </conditionalFormatting>
  <conditionalFormatting sqref="H15">
    <cfRule type="cellIs" dxfId="1659" priority="64" operator="equal">
      <formula>"varies"</formula>
    </cfRule>
  </conditionalFormatting>
  <conditionalFormatting sqref="H16:H26">
    <cfRule type="cellIs" dxfId="1658" priority="63" operator="equal">
      <formula>"varies"</formula>
    </cfRule>
  </conditionalFormatting>
  <conditionalFormatting sqref="H41">
    <cfRule type="cellIs" dxfId="1657" priority="62" operator="equal">
      <formula>"varies"</formula>
    </cfRule>
  </conditionalFormatting>
  <conditionalFormatting sqref="H42">
    <cfRule type="cellIs" dxfId="1656" priority="61" operator="equal">
      <formula>"varies"</formula>
    </cfRule>
  </conditionalFormatting>
  <conditionalFormatting sqref="H43:H53">
    <cfRule type="cellIs" dxfId="1655" priority="60" operator="equal">
      <formula>"varies"</formula>
    </cfRule>
  </conditionalFormatting>
  <conditionalFormatting sqref="R14">
    <cfRule type="cellIs" dxfId="1654" priority="59" operator="equal">
      <formula>"varies"</formula>
    </cfRule>
  </conditionalFormatting>
  <conditionalFormatting sqref="R15">
    <cfRule type="cellIs" dxfId="1653" priority="58" operator="equal">
      <formula>"varies"</formula>
    </cfRule>
  </conditionalFormatting>
  <conditionalFormatting sqref="R16:R26">
    <cfRule type="cellIs" dxfId="1652" priority="57" operator="equal">
      <formula>"varies"</formula>
    </cfRule>
  </conditionalFormatting>
  <conditionalFormatting sqref="R41">
    <cfRule type="cellIs" dxfId="1651" priority="56" operator="equal">
      <formula>"varies"</formula>
    </cfRule>
  </conditionalFormatting>
  <conditionalFormatting sqref="R42">
    <cfRule type="cellIs" dxfId="1650" priority="55" operator="equal">
      <formula>"varies"</formula>
    </cfRule>
  </conditionalFormatting>
  <conditionalFormatting sqref="R43:R53">
    <cfRule type="cellIs" dxfId="1649" priority="54" operator="equal">
      <formula>"varies"</formula>
    </cfRule>
  </conditionalFormatting>
  <conditionalFormatting sqref="M13">
    <cfRule type="cellIs" dxfId="1648" priority="53" operator="equal">
      <formula>"varies"</formula>
    </cfRule>
  </conditionalFormatting>
  <conditionalFormatting sqref="D13:D27">
    <cfRule type="cellIs" dxfId="1647" priority="52" operator="equal">
      <formula>"varies"</formula>
    </cfRule>
  </conditionalFormatting>
  <conditionalFormatting sqref="N13:N27">
    <cfRule type="cellIs" dxfId="1646" priority="51" operator="equal">
      <formula>"varies"</formula>
    </cfRule>
  </conditionalFormatting>
  <conditionalFormatting sqref="N40:N54">
    <cfRule type="cellIs" dxfId="1645" priority="50" operator="equal">
      <formula>"varies"</formula>
    </cfRule>
  </conditionalFormatting>
  <conditionalFormatting sqref="N40:N54">
    <cfRule type="cellIs" dxfId="1644" priority="49" operator="equal">
      <formula>"varies"</formula>
    </cfRule>
  </conditionalFormatting>
  <conditionalFormatting sqref="D40:D54">
    <cfRule type="cellIs" dxfId="1643" priority="48" operator="equal">
      <formula>"varies"</formula>
    </cfRule>
  </conditionalFormatting>
  <conditionalFormatting sqref="D40:D54">
    <cfRule type="cellIs" dxfId="1642" priority="47" operator="equal">
      <formula>"varies"</formula>
    </cfRule>
  </conditionalFormatting>
  <conditionalFormatting sqref="N40:N54">
    <cfRule type="cellIs" dxfId="1641" priority="46" operator="equal">
      <formula>"varies"</formula>
    </cfRule>
  </conditionalFormatting>
  <conditionalFormatting sqref="N13:N27">
    <cfRule type="cellIs" dxfId="1640" priority="45" operator="equal">
      <formula>"varies"</formula>
    </cfRule>
  </conditionalFormatting>
  <conditionalFormatting sqref="D40:D54">
    <cfRule type="cellIs" dxfId="1639" priority="44" operator="equal">
      <formula>"varies"</formula>
    </cfRule>
  </conditionalFormatting>
  <conditionalFormatting sqref="N40:N54">
    <cfRule type="cellIs" dxfId="1638" priority="43" operator="equal">
      <formula>"varies"</formula>
    </cfRule>
  </conditionalFormatting>
  <conditionalFormatting sqref="C13:C27">
    <cfRule type="cellIs" dxfId="1637" priority="42" operator="equal">
      <formula>"varies"</formula>
    </cfRule>
  </conditionalFormatting>
  <conditionalFormatting sqref="C40:C54">
    <cfRule type="cellIs" dxfId="1636" priority="41" operator="equal">
      <formula>"varies"</formula>
    </cfRule>
  </conditionalFormatting>
  <conditionalFormatting sqref="M13:M27">
    <cfRule type="cellIs" dxfId="1635" priority="40" operator="equal">
      <formula>"varies"</formula>
    </cfRule>
  </conditionalFormatting>
  <conditionalFormatting sqref="M40:M54">
    <cfRule type="cellIs" dxfId="1634" priority="39" operator="equal">
      <formula>"varies"</formula>
    </cfRule>
  </conditionalFormatting>
  <conditionalFormatting sqref="H14">
    <cfRule type="cellIs" dxfId="1633" priority="38" operator="equal">
      <formula>"varies"</formula>
    </cfRule>
  </conditionalFormatting>
  <conditionalFormatting sqref="H15">
    <cfRule type="cellIs" dxfId="1632" priority="37" operator="equal">
      <formula>"varies"</formula>
    </cfRule>
  </conditionalFormatting>
  <conditionalFormatting sqref="H16:H26">
    <cfRule type="cellIs" dxfId="1631" priority="36" operator="equal">
      <formula>"varies"</formula>
    </cfRule>
  </conditionalFormatting>
  <conditionalFormatting sqref="H41">
    <cfRule type="cellIs" dxfId="1630" priority="35" operator="equal">
      <formula>"varies"</formula>
    </cfRule>
  </conditionalFormatting>
  <conditionalFormatting sqref="H42">
    <cfRule type="cellIs" dxfId="1629" priority="34" operator="equal">
      <formula>"varies"</formula>
    </cfRule>
  </conditionalFormatting>
  <conditionalFormatting sqref="H43:H53">
    <cfRule type="cellIs" dxfId="1628" priority="33" operator="equal">
      <formula>"varies"</formula>
    </cfRule>
  </conditionalFormatting>
  <conditionalFormatting sqref="R14">
    <cfRule type="cellIs" dxfId="1627" priority="32" operator="equal">
      <formula>"varies"</formula>
    </cfRule>
  </conditionalFormatting>
  <conditionalFormatting sqref="R15">
    <cfRule type="cellIs" dxfId="1626" priority="31" operator="equal">
      <formula>"varies"</formula>
    </cfRule>
  </conditionalFormatting>
  <conditionalFormatting sqref="R16:R26">
    <cfRule type="cellIs" dxfId="1625" priority="30" operator="equal">
      <formula>"varies"</formula>
    </cfRule>
  </conditionalFormatting>
  <conditionalFormatting sqref="R41">
    <cfRule type="cellIs" dxfId="1624" priority="29" operator="equal">
      <formula>"varies"</formula>
    </cfRule>
  </conditionalFormatting>
  <conditionalFormatting sqref="R42">
    <cfRule type="cellIs" dxfId="1623" priority="28" operator="equal">
      <formula>"varies"</formula>
    </cfRule>
  </conditionalFormatting>
  <conditionalFormatting sqref="R43:R53">
    <cfRule type="cellIs" dxfId="1622" priority="27" operator="equal">
      <formula>"varies"</formula>
    </cfRule>
  </conditionalFormatting>
  <conditionalFormatting sqref="D13:D27">
    <cfRule type="cellIs" dxfId="1621" priority="26" operator="equal">
      <formula>"varies"</formula>
    </cfRule>
  </conditionalFormatting>
  <conditionalFormatting sqref="N13:N27">
    <cfRule type="cellIs" dxfId="1620" priority="25" operator="equal">
      <formula>"varies"</formula>
    </cfRule>
  </conditionalFormatting>
  <conditionalFormatting sqref="N40:N54">
    <cfRule type="cellIs" dxfId="1619" priority="24" operator="equal">
      <formula>"varies"</formula>
    </cfRule>
  </conditionalFormatting>
  <conditionalFormatting sqref="N40:N54">
    <cfRule type="cellIs" dxfId="1618" priority="23" operator="equal">
      <formula>"varies"</formula>
    </cfRule>
  </conditionalFormatting>
  <conditionalFormatting sqref="D40:D54">
    <cfRule type="cellIs" dxfId="1617" priority="22" operator="equal">
      <formula>"varies"</formula>
    </cfRule>
  </conditionalFormatting>
  <conditionalFormatting sqref="D40:D54">
    <cfRule type="cellIs" dxfId="1616" priority="21" operator="equal">
      <formula>"varies"</formula>
    </cfRule>
  </conditionalFormatting>
  <conditionalFormatting sqref="N40:N54">
    <cfRule type="cellIs" dxfId="1615" priority="20" operator="equal">
      <formula>"varies"</formula>
    </cfRule>
  </conditionalFormatting>
  <conditionalFormatting sqref="N13:N27">
    <cfRule type="cellIs" dxfId="1614" priority="19" operator="equal">
      <formula>"varies"</formula>
    </cfRule>
  </conditionalFormatting>
  <conditionalFormatting sqref="D40:D54">
    <cfRule type="cellIs" dxfId="1613" priority="18" operator="equal">
      <formula>"varies"</formula>
    </cfRule>
  </conditionalFormatting>
  <conditionalFormatting sqref="N40:N54">
    <cfRule type="cellIs" dxfId="1612" priority="17" operator="equal">
      <formula>"varies"</formula>
    </cfRule>
  </conditionalFormatting>
  <conditionalFormatting sqref="C13:C27">
    <cfRule type="cellIs" dxfId="1611" priority="16" operator="equal">
      <formula>"varies"</formula>
    </cfRule>
  </conditionalFormatting>
  <conditionalFormatting sqref="C40:C54">
    <cfRule type="cellIs" dxfId="1610" priority="15" operator="equal">
      <formula>"varies"</formula>
    </cfRule>
  </conditionalFormatting>
  <conditionalFormatting sqref="M13:M27">
    <cfRule type="cellIs" dxfId="1609" priority="14" operator="equal">
      <formula>"varies"</formula>
    </cfRule>
  </conditionalFormatting>
  <conditionalFormatting sqref="M40:M54">
    <cfRule type="cellIs" dxfId="1608" priority="13" operator="equal">
      <formula>"varies"</formula>
    </cfRule>
  </conditionalFormatting>
  <conditionalFormatting sqref="H14">
    <cfRule type="cellIs" dxfId="1607" priority="12" operator="equal">
      <formula>"varies"</formula>
    </cfRule>
  </conditionalFormatting>
  <conditionalFormatting sqref="H15">
    <cfRule type="cellIs" dxfId="1606" priority="11" operator="equal">
      <formula>"varies"</formula>
    </cfRule>
  </conditionalFormatting>
  <conditionalFormatting sqref="H16:H26">
    <cfRule type="cellIs" dxfId="1605" priority="10" operator="equal">
      <formula>"varies"</formula>
    </cfRule>
  </conditionalFormatting>
  <conditionalFormatting sqref="H41">
    <cfRule type="cellIs" dxfId="1604" priority="9" operator="equal">
      <formula>"varies"</formula>
    </cfRule>
  </conditionalFormatting>
  <conditionalFormatting sqref="H42">
    <cfRule type="cellIs" dxfId="1603" priority="8" operator="equal">
      <formula>"varies"</formula>
    </cfRule>
  </conditionalFormatting>
  <conditionalFormatting sqref="H43:H53">
    <cfRule type="cellIs" dxfId="1602" priority="7" operator="equal">
      <formula>"varies"</formula>
    </cfRule>
  </conditionalFormatting>
  <conditionalFormatting sqref="R14">
    <cfRule type="cellIs" dxfId="1601" priority="6" operator="equal">
      <formula>"varies"</formula>
    </cfRule>
  </conditionalFormatting>
  <conditionalFormatting sqref="R15">
    <cfRule type="cellIs" dxfId="1600" priority="5" operator="equal">
      <formula>"varies"</formula>
    </cfRule>
  </conditionalFormatting>
  <conditionalFormatting sqref="R16:R26">
    <cfRule type="cellIs" dxfId="1599" priority="4" operator="equal">
      <formula>"varies"</formula>
    </cfRule>
  </conditionalFormatting>
  <conditionalFormatting sqref="R41">
    <cfRule type="cellIs" dxfId="1598" priority="3" operator="equal">
      <formula>"varies"</formula>
    </cfRule>
  </conditionalFormatting>
  <conditionalFormatting sqref="R42">
    <cfRule type="cellIs" dxfId="1597" priority="2" operator="equal">
      <formula>"varies"</formula>
    </cfRule>
  </conditionalFormatting>
  <conditionalFormatting sqref="R43:R53">
    <cfRule type="cellIs" dxfId="1596"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287</v>
      </c>
      <c r="E7" s="332" t="s">
        <v>787</v>
      </c>
      <c r="F7" s="332"/>
      <c r="G7" s="332"/>
      <c r="H7" s="332"/>
      <c r="I7" s="332"/>
      <c r="J7" s="333"/>
      <c r="K7" s="132"/>
      <c r="L7" s="331"/>
      <c r="M7" s="332"/>
      <c r="N7" s="1012" t="s">
        <v>288</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289</v>
      </c>
      <c r="E34" s="332" t="s">
        <v>787</v>
      </c>
      <c r="F34" s="332"/>
      <c r="G34" s="332"/>
      <c r="H34" s="332"/>
      <c r="I34" s="332"/>
      <c r="J34" s="333"/>
      <c r="K34" s="132"/>
      <c r="L34" s="331"/>
      <c r="M34" s="332"/>
      <c r="N34" s="1012" t="s">
        <v>290</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1595" priority="114" operator="equal">
      <formula>"varies"</formula>
    </cfRule>
  </conditionalFormatting>
  <conditionalFormatting sqref="C13:D27 C40:D54 M13:N27 M40:N54 H14:H26 H41:H53 R14:R26 R41:R53">
    <cfRule type="cellIs" dxfId="1594" priority="113" operator="equal">
      <formula>"varies"</formula>
    </cfRule>
  </conditionalFormatting>
  <conditionalFormatting sqref="C13:D27 C40:D54 M13:N27 M40:N54 H14:H26 H41:H53 R14:R26 R41:R53">
    <cfRule type="cellIs" dxfId="1593" priority="112" operator="equal">
      <formula>"varies"</formula>
    </cfRule>
  </conditionalFormatting>
  <conditionalFormatting sqref="C13:D27 C40:D54 M13:N27 M40:N54 H14:H26 H41:H53 R14:R26 R41:R53">
    <cfRule type="cellIs" dxfId="1592" priority="111" operator="equal">
      <formula>"varies"</formula>
    </cfRule>
  </conditionalFormatting>
  <conditionalFormatting sqref="C13:D27 C40:D54 M13:N27 M40:N54 H14:H26 H41:H53 R14:R26 R41:R53">
    <cfRule type="cellIs" dxfId="1591" priority="110" operator="equal">
      <formula>"varies"</formula>
    </cfRule>
  </conditionalFormatting>
  <conditionalFormatting sqref="C13:D27 C40:D54 M13:N27 M40:N54 H14:H26 H41:H53 R14:R26 R41:R53">
    <cfRule type="cellIs" dxfId="1590" priority="109" operator="equal">
      <formula>"varies"</formula>
    </cfRule>
  </conditionalFormatting>
  <conditionalFormatting sqref="C13:D27 C40:D54 M13:N27 M40:N54 H14:H26 H41:H53 R14:R26 R41:R53">
    <cfRule type="cellIs" dxfId="1589" priority="108" operator="equal">
      <formula>"varies"</formula>
    </cfRule>
  </conditionalFormatting>
  <conditionalFormatting sqref="C13:D27 C40:D54 M13:N27 M40:N54 H14:H26 H41:H53 R14:R26 R41:R53">
    <cfRule type="cellIs" dxfId="1588" priority="107" operator="equal">
      <formula>"varies"</formula>
    </cfRule>
  </conditionalFormatting>
  <conditionalFormatting sqref="D13:D27">
    <cfRule type="cellIs" dxfId="1587" priority="106" operator="equal">
      <formula>"varies"</formula>
    </cfRule>
  </conditionalFormatting>
  <conditionalFormatting sqref="N13:N27">
    <cfRule type="cellIs" dxfId="1586" priority="105" operator="equal">
      <formula>"varies"</formula>
    </cfRule>
  </conditionalFormatting>
  <conditionalFormatting sqref="N40:N54">
    <cfRule type="cellIs" dxfId="1585" priority="104" operator="equal">
      <formula>"varies"</formula>
    </cfRule>
  </conditionalFormatting>
  <conditionalFormatting sqref="N40:N54">
    <cfRule type="cellIs" dxfId="1584" priority="103" operator="equal">
      <formula>"varies"</formula>
    </cfRule>
  </conditionalFormatting>
  <conditionalFormatting sqref="D40:D54">
    <cfRule type="cellIs" dxfId="1583" priority="102" operator="equal">
      <formula>"varies"</formula>
    </cfRule>
  </conditionalFormatting>
  <conditionalFormatting sqref="D40:D54">
    <cfRule type="cellIs" dxfId="1582" priority="101" operator="equal">
      <formula>"varies"</formula>
    </cfRule>
  </conditionalFormatting>
  <conditionalFormatting sqref="N40:N54">
    <cfRule type="cellIs" dxfId="1581" priority="100" operator="equal">
      <formula>"varies"</formula>
    </cfRule>
  </conditionalFormatting>
  <conditionalFormatting sqref="N13:N27">
    <cfRule type="cellIs" dxfId="1580" priority="99" operator="equal">
      <formula>"varies"</formula>
    </cfRule>
  </conditionalFormatting>
  <conditionalFormatting sqref="D40:D54">
    <cfRule type="cellIs" dxfId="1579" priority="98" operator="equal">
      <formula>"varies"</formula>
    </cfRule>
  </conditionalFormatting>
  <conditionalFormatting sqref="N40:N54">
    <cfRule type="cellIs" dxfId="1578" priority="97" operator="equal">
      <formula>"varies"</formula>
    </cfRule>
  </conditionalFormatting>
  <conditionalFormatting sqref="C13:C27">
    <cfRule type="cellIs" dxfId="1577" priority="96" operator="equal">
      <formula>"varies"</formula>
    </cfRule>
  </conditionalFormatting>
  <conditionalFormatting sqref="C40:C54">
    <cfRule type="cellIs" dxfId="1576" priority="95" operator="equal">
      <formula>"varies"</formula>
    </cfRule>
  </conditionalFormatting>
  <conditionalFormatting sqref="M13:M27">
    <cfRule type="cellIs" dxfId="1575" priority="94" operator="equal">
      <formula>"varies"</formula>
    </cfRule>
  </conditionalFormatting>
  <conditionalFormatting sqref="M40:M54">
    <cfRule type="cellIs" dxfId="1574" priority="93" operator="equal">
      <formula>"varies"</formula>
    </cfRule>
  </conditionalFormatting>
  <conditionalFormatting sqref="H14">
    <cfRule type="cellIs" dxfId="1573" priority="92" operator="equal">
      <formula>"varies"</formula>
    </cfRule>
  </conditionalFormatting>
  <conditionalFormatting sqref="H15">
    <cfRule type="cellIs" dxfId="1572" priority="91" operator="equal">
      <formula>"varies"</formula>
    </cfRule>
  </conditionalFormatting>
  <conditionalFormatting sqref="H16:H26">
    <cfRule type="cellIs" dxfId="1571" priority="90" operator="equal">
      <formula>"varies"</formula>
    </cfRule>
  </conditionalFormatting>
  <conditionalFormatting sqref="H41">
    <cfRule type="cellIs" dxfId="1570" priority="89" operator="equal">
      <formula>"varies"</formula>
    </cfRule>
  </conditionalFormatting>
  <conditionalFormatting sqref="H42">
    <cfRule type="cellIs" dxfId="1569" priority="88" operator="equal">
      <formula>"varies"</formula>
    </cfRule>
  </conditionalFormatting>
  <conditionalFormatting sqref="H43:H53">
    <cfRule type="cellIs" dxfId="1568" priority="87" operator="equal">
      <formula>"varies"</formula>
    </cfRule>
  </conditionalFormatting>
  <conditionalFormatting sqref="R14">
    <cfRule type="cellIs" dxfId="1567" priority="86" operator="equal">
      <formula>"varies"</formula>
    </cfRule>
  </conditionalFormatting>
  <conditionalFormatting sqref="R15">
    <cfRule type="cellIs" dxfId="1566" priority="85" operator="equal">
      <formula>"varies"</formula>
    </cfRule>
  </conditionalFormatting>
  <conditionalFormatting sqref="R16:R26">
    <cfRule type="cellIs" dxfId="1565" priority="84" operator="equal">
      <formula>"varies"</formula>
    </cfRule>
  </conditionalFormatting>
  <conditionalFormatting sqref="R41">
    <cfRule type="cellIs" dxfId="1564" priority="83" operator="equal">
      <formula>"varies"</formula>
    </cfRule>
  </conditionalFormatting>
  <conditionalFormatting sqref="R42">
    <cfRule type="cellIs" dxfId="1563" priority="82" operator="equal">
      <formula>"varies"</formula>
    </cfRule>
  </conditionalFormatting>
  <conditionalFormatting sqref="R43:R53">
    <cfRule type="cellIs" dxfId="1562" priority="81" operator="equal">
      <formula>"varies"</formula>
    </cfRule>
  </conditionalFormatting>
  <conditionalFormatting sqref="C40">
    <cfRule type="cellIs" dxfId="1561" priority="80" operator="equal">
      <formula>"varies"</formula>
    </cfRule>
  </conditionalFormatting>
  <conditionalFormatting sqref="D13:D27">
    <cfRule type="cellIs" dxfId="1560" priority="79" operator="equal">
      <formula>"varies"</formula>
    </cfRule>
  </conditionalFormatting>
  <conditionalFormatting sqref="N13:N27">
    <cfRule type="cellIs" dxfId="1559" priority="78" operator="equal">
      <formula>"varies"</formula>
    </cfRule>
  </conditionalFormatting>
  <conditionalFormatting sqref="N40:N54">
    <cfRule type="cellIs" dxfId="1558" priority="77" operator="equal">
      <formula>"varies"</formula>
    </cfRule>
  </conditionalFormatting>
  <conditionalFormatting sqref="N40:N54">
    <cfRule type="cellIs" dxfId="1557" priority="76" operator="equal">
      <formula>"varies"</formula>
    </cfRule>
  </conditionalFormatting>
  <conditionalFormatting sqref="D40:D54">
    <cfRule type="cellIs" dxfId="1556" priority="75" operator="equal">
      <formula>"varies"</formula>
    </cfRule>
  </conditionalFormatting>
  <conditionalFormatting sqref="D40:D54">
    <cfRule type="cellIs" dxfId="1555" priority="74" operator="equal">
      <formula>"varies"</formula>
    </cfRule>
  </conditionalFormatting>
  <conditionalFormatting sqref="N40:N54">
    <cfRule type="cellIs" dxfId="1554" priority="73" operator="equal">
      <formula>"varies"</formula>
    </cfRule>
  </conditionalFormatting>
  <conditionalFormatting sqref="N13:N27">
    <cfRule type="cellIs" dxfId="1553" priority="72" operator="equal">
      <formula>"varies"</formula>
    </cfRule>
  </conditionalFormatting>
  <conditionalFormatting sqref="D40:D54">
    <cfRule type="cellIs" dxfId="1552" priority="71" operator="equal">
      <formula>"varies"</formula>
    </cfRule>
  </conditionalFormatting>
  <conditionalFormatting sqref="N40:N54">
    <cfRule type="cellIs" dxfId="1551" priority="70" operator="equal">
      <formula>"varies"</formula>
    </cfRule>
  </conditionalFormatting>
  <conditionalFormatting sqref="C13:C27">
    <cfRule type="cellIs" dxfId="1550" priority="69" operator="equal">
      <formula>"varies"</formula>
    </cfRule>
  </conditionalFormatting>
  <conditionalFormatting sqref="C40:C54">
    <cfRule type="cellIs" dxfId="1549" priority="68" operator="equal">
      <formula>"varies"</formula>
    </cfRule>
  </conditionalFormatting>
  <conditionalFormatting sqref="M13:M27">
    <cfRule type="cellIs" dxfId="1548" priority="67" operator="equal">
      <formula>"varies"</formula>
    </cfRule>
  </conditionalFormatting>
  <conditionalFormatting sqref="M40:M54">
    <cfRule type="cellIs" dxfId="1547" priority="66" operator="equal">
      <formula>"varies"</formula>
    </cfRule>
  </conditionalFormatting>
  <conditionalFormatting sqref="H14">
    <cfRule type="cellIs" dxfId="1546" priority="65" operator="equal">
      <formula>"varies"</formula>
    </cfRule>
  </conditionalFormatting>
  <conditionalFormatting sqref="H15">
    <cfRule type="cellIs" dxfId="1545" priority="64" operator="equal">
      <formula>"varies"</formula>
    </cfRule>
  </conditionalFormatting>
  <conditionalFormatting sqref="H16:H26">
    <cfRule type="cellIs" dxfId="1544" priority="63" operator="equal">
      <formula>"varies"</formula>
    </cfRule>
  </conditionalFormatting>
  <conditionalFormatting sqref="H41">
    <cfRule type="cellIs" dxfId="1543" priority="62" operator="equal">
      <formula>"varies"</formula>
    </cfRule>
  </conditionalFormatting>
  <conditionalFormatting sqref="H42">
    <cfRule type="cellIs" dxfId="1542" priority="61" operator="equal">
      <formula>"varies"</formula>
    </cfRule>
  </conditionalFormatting>
  <conditionalFormatting sqref="H43:H53">
    <cfRule type="cellIs" dxfId="1541" priority="60" operator="equal">
      <formula>"varies"</formula>
    </cfRule>
  </conditionalFormatting>
  <conditionalFormatting sqref="R14">
    <cfRule type="cellIs" dxfId="1540" priority="59" operator="equal">
      <formula>"varies"</formula>
    </cfRule>
  </conditionalFormatting>
  <conditionalFormatting sqref="R15">
    <cfRule type="cellIs" dxfId="1539" priority="58" operator="equal">
      <formula>"varies"</formula>
    </cfRule>
  </conditionalFormatting>
  <conditionalFormatting sqref="R16:R26">
    <cfRule type="cellIs" dxfId="1538" priority="57" operator="equal">
      <formula>"varies"</formula>
    </cfRule>
  </conditionalFormatting>
  <conditionalFormatting sqref="R41">
    <cfRule type="cellIs" dxfId="1537" priority="56" operator="equal">
      <formula>"varies"</formula>
    </cfRule>
  </conditionalFormatting>
  <conditionalFormatting sqref="R42">
    <cfRule type="cellIs" dxfId="1536" priority="55" operator="equal">
      <formula>"varies"</formula>
    </cfRule>
  </conditionalFormatting>
  <conditionalFormatting sqref="R43:R53">
    <cfRule type="cellIs" dxfId="1535" priority="54" operator="equal">
      <formula>"varies"</formula>
    </cfRule>
  </conditionalFormatting>
  <conditionalFormatting sqref="M13">
    <cfRule type="cellIs" dxfId="1534" priority="53" operator="equal">
      <formula>"varies"</formula>
    </cfRule>
  </conditionalFormatting>
  <conditionalFormatting sqref="D13:D27">
    <cfRule type="cellIs" dxfId="1533" priority="52" operator="equal">
      <formula>"varies"</formula>
    </cfRule>
  </conditionalFormatting>
  <conditionalFormatting sqref="N13:N27">
    <cfRule type="cellIs" dxfId="1532" priority="51" operator="equal">
      <formula>"varies"</formula>
    </cfRule>
  </conditionalFormatting>
  <conditionalFormatting sqref="N40:N54">
    <cfRule type="cellIs" dxfId="1531" priority="50" operator="equal">
      <formula>"varies"</formula>
    </cfRule>
  </conditionalFormatting>
  <conditionalFormatting sqref="N40:N54">
    <cfRule type="cellIs" dxfId="1530" priority="49" operator="equal">
      <formula>"varies"</formula>
    </cfRule>
  </conditionalFormatting>
  <conditionalFormatting sqref="D40:D54">
    <cfRule type="cellIs" dxfId="1529" priority="48" operator="equal">
      <formula>"varies"</formula>
    </cfRule>
  </conditionalFormatting>
  <conditionalFormatting sqref="D40:D54">
    <cfRule type="cellIs" dxfId="1528" priority="47" operator="equal">
      <formula>"varies"</formula>
    </cfRule>
  </conditionalFormatting>
  <conditionalFormatting sqref="N40:N54">
    <cfRule type="cellIs" dxfId="1527" priority="46" operator="equal">
      <formula>"varies"</formula>
    </cfRule>
  </conditionalFormatting>
  <conditionalFormatting sqref="N13:N27">
    <cfRule type="cellIs" dxfId="1526" priority="45" operator="equal">
      <formula>"varies"</formula>
    </cfRule>
  </conditionalFormatting>
  <conditionalFormatting sqref="D40:D54">
    <cfRule type="cellIs" dxfId="1525" priority="44" operator="equal">
      <formula>"varies"</formula>
    </cfRule>
  </conditionalFormatting>
  <conditionalFormatting sqref="N40:N54">
    <cfRule type="cellIs" dxfId="1524" priority="43" operator="equal">
      <formula>"varies"</formula>
    </cfRule>
  </conditionalFormatting>
  <conditionalFormatting sqref="C13:C27">
    <cfRule type="cellIs" dxfId="1523" priority="42" operator="equal">
      <formula>"varies"</formula>
    </cfRule>
  </conditionalFormatting>
  <conditionalFormatting sqref="C40:C54">
    <cfRule type="cellIs" dxfId="1522" priority="41" operator="equal">
      <formula>"varies"</formula>
    </cfRule>
  </conditionalFormatting>
  <conditionalFormatting sqref="M13:M27">
    <cfRule type="cellIs" dxfId="1521" priority="40" operator="equal">
      <formula>"varies"</formula>
    </cfRule>
  </conditionalFormatting>
  <conditionalFormatting sqref="M40:M54">
    <cfRule type="cellIs" dxfId="1520" priority="39" operator="equal">
      <formula>"varies"</formula>
    </cfRule>
  </conditionalFormatting>
  <conditionalFormatting sqref="H14">
    <cfRule type="cellIs" dxfId="1519" priority="38" operator="equal">
      <formula>"varies"</formula>
    </cfRule>
  </conditionalFormatting>
  <conditionalFormatting sqref="H15">
    <cfRule type="cellIs" dxfId="1518" priority="37" operator="equal">
      <formula>"varies"</formula>
    </cfRule>
  </conditionalFormatting>
  <conditionalFormatting sqref="H16:H26">
    <cfRule type="cellIs" dxfId="1517" priority="36" operator="equal">
      <formula>"varies"</formula>
    </cfRule>
  </conditionalFormatting>
  <conditionalFormatting sqref="H41">
    <cfRule type="cellIs" dxfId="1516" priority="35" operator="equal">
      <formula>"varies"</formula>
    </cfRule>
  </conditionalFormatting>
  <conditionalFormatting sqref="H42">
    <cfRule type="cellIs" dxfId="1515" priority="34" operator="equal">
      <formula>"varies"</formula>
    </cfRule>
  </conditionalFormatting>
  <conditionalFormatting sqref="H43:H53">
    <cfRule type="cellIs" dxfId="1514" priority="33" operator="equal">
      <formula>"varies"</formula>
    </cfRule>
  </conditionalFormatting>
  <conditionalFormatting sqref="R14">
    <cfRule type="cellIs" dxfId="1513" priority="32" operator="equal">
      <formula>"varies"</formula>
    </cfRule>
  </conditionalFormatting>
  <conditionalFormatting sqref="R15">
    <cfRule type="cellIs" dxfId="1512" priority="31" operator="equal">
      <formula>"varies"</formula>
    </cfRule>
  </conditionalFormatting>
  <conditionalFormatting sqref="R16:R26">
    <cfRule type="cellIs" dxfId="1511" priority="30" operator="equal">
      <formula>"varies"</formula>
    </cfRule>
  </conditionalFormatting>
  <conditionalFormatting sqref="R41">
    <cfRule type="cellIs" dxfId="1510" priority="29" operator="equal">
      <formula>"varies"</formula>
    </cfRule>
  </conditionalFormatting>
  <conditionalFormatting sqref="R42">
    <cfRule type="cellIs" dxfId="1509" priority="28" operator="equal">
      <formula>"varies"</formula>
    </cfRule>
  </conditionalFormatting>
  <conditionalFormatting sqref="R43:R53">
    <cfRule type="cellIs" dxfId="1508" priority="27" operator="equal">
      <formula>"varies"</formula>
    </cfRule>
  </conditionalFormatting>
  <conditionalFormatting sqref="D13:D27">
    <cfRule type="cellIs" dxfId="1507" priority="26" operator="equal">
      <formula>"varies"</formula>
    </cfRule>
  </conditionalFormatting>
  <conditionalFormatting sqref="N13:N27">
    <cfRule type="cellIs" dxfId="1506" priority="25" operator="equal">
      <formula>"varies"</formula>
    </cfRule>
  </conditionalFormatting>
  <conditionalFormatting sqref="N40:N54">
    <cfRule type="cellIs" dxfId="1505" priority="24" operator="equal">
      <formula>"varies"</formula>
    </cfRule>
  </conditionalFormatting>
  <conditionalFormatting sqref="N40:N54">
    <cfRule type="cellIs" dxfId="1504" priority="23" operator="equal">
      <formula>"varies"</formula>
    </cfRule>
  </conditionalFormatting>
  <conditionalFormatting sqref="D40:D54">
    <cfRule type="cellIs" dxfId="1503" priority="22" operator="equal">
      <formula>"varies"</formula>
    </cfRule>
  </conditionalFormatting>
  <conditionalFormatting sqref="D40:D54">
    <cfRule type="cellIs" dxfId="1502" priority="21" operator="equal">
      <formula>"varies"</formula>
    </cfRule>
  </conditionalFormatting>
  <conditionalFormatting sqref="N40:N54">
    <cfRule type="cellIs" dxfId="1501" priority="20" operator="equal">
      <formula>"varies"</formula>
    </cfRule>
  </conditionalFormatting>
  <conditionalFormatting sqref="N13:N27">
    <cfRule type="cellIs" dxfId="1500" priority="19" operator="equal">
      <formula>"varies"</formula>
    </cfRule>
  </conditionalFormatting>
  <conditionalFormatting sqref="D40:D54">
    <cfRule type="cellIs" dxfId="1499" priority="18" operator="equal">
      <formula>"varies"</formula>
    </cfRule>
  </conditionalFormatting>
  <conditionalFormatting sqref="N40:N54">
    <cfRule type="cellIs" dxfId="1498" priority="17" operator="equal">
      <formula>"varies"</formula>
    </cfRule>
  </conditionalFormatting>
  <conditionalFormatting sqref="C13:C27">
    <cfRule type="cellIs" dxfId="1497" priority="16" operator="equal">
      <formula>"varies"</formula>
    </cfRule>
  </conditionalFormatting>
  <conditionalFormatting sqref="C40:C54">
    <cfRule type="cellIs" dxfId="1496" priority="15" operator="equal">
      <formula>"varies"</formula>
    </cfRule>
  </conditionalFormatting>
  <conditionalFormatting sqref="M13:M27">
    <cfRule type="cellIs" dxfId="1495" priority="14" operator="equal">
      <formula>"varies"</formula>
    </cfRule>
  </conditionalFormatting>
  <conditionalFormatting sqref="M40:M54">
    <cfRule type="cellIs" dxfId="1494" priority="13" operator="equal">
      <formula>"varies"</formula>
    </cfRule>
  </conditionalFormatting>
  <conditionalFormatting sqref="H14">
    <cfRule type="cellIs" dxfId="1493" priority="12" operator="equal">
      <formula>"varies"</formula>
    </cfRule>
  </conditionalFormatting>
  <conditionalFormatting sqref="H15">
    <cfRule type="cellIs" dxfId="1492" priority="11" operator="equal">
      <formula>"varies"</formula>
    </cfRule>
  </conditionalFormatting>
  <conditionalFormatting sqref="H16:H26">
    <cfRule type="cellIs" dxfId="1491" priority="10" operator="equal">
      <formula>"varies"</formula>
    </cfRule>
  </conditionalFormatting>
  <conditionalFormatting sqref="H41">
    <cfRule type="cellIs" dxfId="1490" priority="9" operator="equal">
      <formula>"varies"</formula>
    </cfRule>
  </conditionalFormatting>
  <conditionalFormatting sqref="H42">
    <cfRule type="cellIs" dxfId="1489" priority="8" operator="equal">
      <formula>"varies"</formula>
    </cfRule>
  </conditionalFormatting>
  <conditionalFormatting sqref="H43:H53">
    <cfRule type="cellIs" dxfId="1488" priority="7" operator="equal">
      <formula>"varies"</formula>
    </cfRule>
  </conditionalFormatting>
  <conditionalFormatting sqref="R14">
    <cfRule type="cellIs" dxfId="1487" priority="6" operator="equal">
      <formula>"varies"</formula>
    </cfRule>
  </conditionalFormatting>
  <conditionalFormatting sqref="R15">
    <cfRule type="cellIs" dxfId="1486" priority="5" operator="equal">
      <formula>"varies"</formula>
    </cfRule>
  </conditionalFormatting>
  <conditionalFormatting sqref="R16:R26">
    <cfRule type="cellIs" dxfId="1485" priority="4" operator="equal">
      <formula>"varies"</formula>
    </cfRule>
  </conditionalFormatting>
  <conditionalFormatting sqref="R41">
    <cfRule type="cellIs" dxfId="1484" priority="3" operator="equal">
      <formula>"varies"</formula>
    </cfRule>
  </conditionalFormatting>
  <conditionalFormatting sqref="R42">
    <cfRule type="cellIs" dxfId="1483" priority="2" operator="equal">
      <formula>"varies"</formula>
    </cfRule>
  </conditionalFormatting>
  <conditionalFormatting sqref="R43:R53">
    <cfRule type="cellIs" dxfId="1482"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291</v>
      </c>
      <c r="E7" s="332" t="s">
        <v>787</v>
      </c>
      <c r="F7" s="332"/>
      <c r="G7" s="332"/>
      <c r="H7" s="332"/>
      <c r="I7" s="332"/>
      <c r="J7" s="333"/>
      <c r="K7" s="132"/>
      <c r="L7" s="331"/>
      <c r="M7" s="332"/>
      <c r="N7" s="1012" t="s">
        <v>292</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293</v>
      </c>
      <c r="E34" s="332" t="s">
        <v>787</v>
      </c>
      <c r="F34" s="332"/>
      <c r="G34" s="332"/>
      <c r="H34" s="332"/>
      <c r="I34" s="332"/>
      <c r="J34" s="333"/>
      <c r="K34" s="132"/>
      <c r="L34" s="331"/>
      <c r="M34" s="332"/>
      <c r="N34" s="1012" t="s">
        <v>294</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1481" priority="114" operator="equal">
      <formula>"varies"</formula>
    </cfRule>
  </conditionalFormatting>
  <conditionalFormatting sqref="C13:D27 C40:D54 M13:N27 M40:N54 H14:H26 H41:H53 R14:R26 R41:R53">
    <cfRule type="cellIs" dxfId="1480" priority="113" operator="equal">
      <formula>"varies"</formula>
    </cfRule>
  </conditionalFormatting>
  <conditionalFormatting sqref="C13:D27 C40:D54 M13:N27 M40:N54 H14:H26 H41:H53 R14:R26 R41:R53">
    <cfRule type="cellIs" dxfId="1479" priority="112" operator="equal">
      <formula>"varies"</formula>
    </cfRule>
  </conditionalFormatting>
  <conditionalFormatting sqref="C13:D27 C40:D54 M13:N27 M40:N54 H14:H26 H41:H53 R14:R26 R41:R53">
    <cfRule type="cellIs" dxfId="1478" priority="111" operator="equal">
      <formula>"varies"</formula>
    </cfRule>
  </conditionalFormatting>
  <conditionalFormatting sqref="C13:D27 C40:D54 M13:N27 M40:N54 H14:H26 H41:H53 R14:R26 R41:R53">
    <cfRule type="cellIs" dxfId="1477" priority="110" operator="equal">
      <formula>"varies"</formula>
    </cfRule>
  </conditionalFormatting>
  <conditionalFormatting sqref="C13:D27 C40:D54 M13:N27 M40:N54 H14:H26 H41:H53 R14:R26 R41:R53">
    <cfRule type="cellIs" dxfId="1476" priority="109" operator="equal">
      <formula>"varies"</formula>
    </cfRule>
  </conditionalFormatting>
  <conditionalFormatting sqref="C13:D27 C40:D54 M13:N27 M40:N54 H14:H26 H41:H53 R14:R26 R41:R53">
    <cfRule type="cellIs" dxfId="1475" priority="108" operator="equal">
      <formula>"varies"</formula>
    </cfRule>
  </conditionalFormatting>
  <conditionalFormatting sqref="C13:D27 C40:D54 M13:N27 M40:N54 H14:H26 H41:H53 R14:R26 R41:R53">
    <cfRule type="cellIs" dxfId="1474" priority="107" operator="equal">
      <formula>"varies"</formula>
    </cfRule>
  </conditionalFormatting>
  <conditionalFormatting sqref="D13:D27">
    <cfRule type="cellIs" dxfId="1473" priority="106" operator="equal">
      <formula>"varies"</formula>
    </cfRule>
  </conditionalFormatting>
  <conditionalFormatting sqref="N13:N27">
    <cfRule type="cellIs" dxfId="1472" priority="105" operator="equal">
      <formula>"varies"</formula>
    </cfRule>
  </conditionalFormatting>
  <conditionalFormatting sqref="N40:N54">
    <cfRule type="cellIs" dxfId="1471" priority="104" operator="equal">
      <formula>"varies"</formula>
    </cfRule>
  </conditionalFormatting>
  <conditionalFormatting sqref="N40:N54">
    <cfRule type="cellIs" dxfId="1470" priority="103" operator="equal">
      <formula>"varies"</formula>
    </cfRule>
  </conditionalFormatting>
  <conditionalFormatting sqref="D40:D54">
    <cfRule type="cellIs" dxfId="1469" priority="102" operator="equal">
      <formula>"varies"</formula>
    </cfRule>
  </conditionalFormatting>
  <conditionalFormatting sqref="D40:D54">
    <cfRule type="cellIs" dxfId="1468" priority="101" operator="equal">
      <formula>"varies"</formula>
    </cfRule>
  </conditionalFormatting>
  <conditionalFormatting sqref="N40:N54">
    <cfRule type="cellIs" dxfId="1467" priority="100" operator="equal">
      <formula>"varies"</formula>
    </cfRule>
  </conditionalFormatting>
  <conditionalFormatting sqref="N13:N27">
    <cfRule type="cellIs" dxfId="1466" priority="99" operator="equal">
      <formula>"varies"</formula>
    </cfRule>
  </conditionalFormatting>
  <conditionalFormatting sqref="D40:D54">
    <cfRule type="cellIs" dxfId="1465" priority="98" operator="equal">
      <formula>"varies"</formula>
    </cfRule>
  </conditionalFormatting>
  <conditionalFormatting sqref="N40:N54">
    <cfRule type="cellIs" dxfId="1464" priority="97" operator="equal">
      <formula>"varies"</formula>
    </cfRule>
  </conditionalFormatting>
  <conditionalFormatting sqref="C13:C27">
    <cfRule type="cellIs" dxfId="1463" priority="96" operator="equal">
      <formula>"varies"</formula>
    </cfRule>
  </conditionalFormatting>
  <conditionalFormatting sqref="C40:C54">
    <cfRule type="cellIs" dxfId="1462" priority="95" operator="equal">
      <formula>"varies"</formula>
    </cfRule>
  </conditionalFormatting>
  <conditionalFormatting sqref="M13:M27">
    <cfRule type="cellIs" dxfId="1461" priority="94" operator="equal">
      <formula>"varies"</formula>
    </cfRule>
  </conditionalFormatting>
  <conditionalFormatting sqref="M40:M54">
    <cfRule type="cellIs" dxfId="1460" priority="93" operator="equal">
      <formula>"varies"</formula>
    </cfRule>
  </conditionalFormatting>
  <conditionalFormatting sqref="H14">
    <cfRule type="cellIs" dxfId="1459" priority="92" operator="equal">
      <formula>"varies"</formula>
    </cfRule>
  </conditionalFormatting>
  <conditionalFormatting sqref="H15">
    <cfRule type="cellIs" dxfId="1458" priority="91" operator="equal">
      <formula>"varies"</formula>
    </cfRule>
  </conditionalFormatting>
  <conditionalFormatting sqref="H16:H26">
    <cfRule type="cellIs" dxfId="1457" priority="90" operator="equal">
      <formula>"varies"</formula>
    </cfRule>
  </conditionalFormatting>
  <conditionalFormatting sqref="H41">
    <cfRule type="cellIs" dxfId="1456" priority="89" operator="equal">
      <formula>"varies"</formula>
    </cfRule>
  </conditionalFormatting>
  <conditionalFormatting sqref="H42">
    <cfRule type="cellIs" dxfId="1455" priority="88" operator="equal">
      <formula>"varies"</formula>
    </cfRule>
  </conditionalFormatting>
  <conditionalFormatting sqref="H43:H53">
    <cfRule type="cellIs" dxfId="1454" priority="87" operator="equal">
      <formula>"varies"</formula>
    </cfRule>
  </conditionalFormatting>
  <conditionalFormatting sqref="R14">
    <cfRule type="cellIs" dxfId="1453" priority="86" operator="equal">
      <formula>"varies"</formula>
    </cfRule>
  </conditionalFormatting>
  <conditionalFormatting sqref="R15">
    <cfRule type="cellIs" dxfId="1452" priority="85" operator="equal">
      <formula>"varies"</formula>
    </cfRule>
  </conditionalFormatting>
  <conditionalFormatting sqref="R16:R26">
    <cfRule type="cellIs" dxfId="1451" priority="84" operator="equal">
      <formula>"varies"</formula>
    </cfRule>
  </conditionalFormatting>
  <conditionalFormatting sqref="R41">
    <cfRule type="cellIs" dxfId="1450" priority="83" operator="equal">
      <formula>"varies"</formula>
    </cfRule>
  </conditionalFormatting>
  <conditionalFormatting sqref="R42">
    <cfRule type="cellIs" dxfId="1449" priority="82" operator="equal">
      <formula>"varies"</formula>
    </cfRule>
  </conditionalFormatting>
  <conditionalFormatting sqref="R43:R53">
    <cfRule type="cellIs" dxfId="1448" priority="81" operator="equal">
      <formula>"varies"</formula>
    </cfRule>
  </conditionalFormatting>
  <conditionalFormatting sqref="C40">
    <cfRule type="cellIs" dxfId="1447" priority="80" operator="equal">
      <formula>"varies"</formula>
    </cfRule>
  </conditionalFormatting>
  <conditionalFormatting sqref="D13:D27">
    <cfRule type="cellIs" dxfId="1446" priority="79" operator="equal">
      <formula>"varies"</formula>
    </cfRule>
  </conditionalFormatting>
  <conditionalFormatting sqref="N13:N27">
    <cfRule type="cellIs" dxfId="1445" priority="78" operator="equal">
      <formula>"varies"</formula>
    </cfRule>
  </conditionalFormatting>
  <conditionalFormatting sqref="N40:N54">
    <cfRule type="cellIs" dxfId="1444" priority="77" operator="equal">
      <formula>"varies"</formula>
    </cfRule>
  </conditionalFormatting>
  <conditionalFormatting sqref="N40:N54">
    <cfRule type="cellIs" dxfId="1443" priority="76" operator="equal">
      <formula>"varies"</formula>
    </cfRule>
  </conditionalFormatting>
  <conditionalFormatting sqref="D40:D54">
    <cfRule type="cellIs" dxfId="1442" priority="75" operator="equal">
      <formula>"varies"</formula>
    </cfRule>
  </conditionalFormatting>
  <conditionalFormatting sqref="D40:D54">
    <cfRule type="cellIs" dxfId="1441" priority="74" operator="equal">
      <formula>"varies"</formula>
    </cfRule>
  </conditionalFormatting>
  <conditionalFormatting sqref="N40:N54">
    <cfRule type="cellIs" dxfId="1440" priority="73" operator="equal">
      <formula>"varies"</formula>
    </cfRule>
  </conditionalFormatting>
  <conditionalFormatting sqref="N13:N27">
    <cfRule type="cellIs" dxfId="1439" priority="72" operator="equal">
      <formula>"varies"</formula>
    </cfRule>
  </conditionalFormatting>
  <conditionalFormatting sqref="D40:D54">
    <cfRule type="cellIs" dxfId="1438" priority="71" operator="equal">
      <formula>"varies"</formula>
    </cfRule>
  </conditionalFormatting>
  <conditionalFormatting sqref="N40:N54">
    <cfRule type="cellIs" dxfId="1437" priority="70" operator="equal">
      <formula>"varies"</formula>
    </cfRule>
  </conditionalFormatting>
  <conditionalFormatting sqref="C13:C27">
    <cfRule type="cellIs" dxfId="1436" priority="69" operator="equal">
      <formula>"varies"</formula>
    </cfRule>
  </conditionalFormatting>
  <conditionalFormatting sqref="C40:C54">
    <cfRule type="cellIs" dxfId="1435" priority="68" operator="equal">
      <formula>"varies"</formula>
    </cfRule>
  </conditionalFormatting>
  <conditionalFormatting sqref="M13:M27">
    <cfRule type="cellIs" dxfId="1434" priority="67" operator="equal">
      <formula>"varies"</formula>
    </cfRule>
  </conditionalFormatting>
  <conditionalFormatting sqref="M40:M54">
    <cfRule type="cellIs" dxfId="1433" priority="66" operator="equal">
      <formula>"varies"</formula>
    </cfRule>
  </conditionalFormatting>
  <conditionalFormatting sqref="H14">
    <cfRule type="cellIs" dxfId="1432" priority="65" operator="equal">
      <formula>"varies"</formula>
    </cfRule>
  </conditionalFormatting>
  <conditionalFormatting sqref="H15">
    <cfRule type="cellIs" dxfId="1431" priority="64" operator="equal">
      <formula>"varies"</formula>
    </cfRule>
  </conditionalFormatting>
  <conditionalFormatting sqref="H16:H26">
    <cfRule type="cellIs" dxfId="1430" priority="63" operator="equal">
      <formula>"varies"</formula>
    </cfRule>
  </conditionalFormatting>
  <conditionalFormatting sqref="H41">
    <cfRule type="cellIs" dxfId="1429" priority="62" operator="equal">
      <formula>"varies"</formula>
    </cfRule>
  </conditionalFormatting>
  <conditionalFormatting sqref="H42">
    <cfRule type="cellIs" dxfId="1428" priority="61" operator="equal">
      <formula>"varies"</formula>
    </cfRule>
  </conditionalFormatting>
  <conditionalFormatting sqref="H43:H53">
    <cfRule type="cellIs" dxfId="1427" priority="60" operator="equal">
      <formula>"varies"</formula>
    </cfRule>
  </conditionalFormatting>
  <conditionalFormatting sqref="R14">
    <cfRule type="cellIs" dxfId="1426" priority="59" operator="equal">
      <formula>"varies"</formula>
    </cfRule>
  </conditionalFormatting>
  <conditionalFormatting sqref="R15">
    <cfRule type="cellIs" dxfId="1425" priority="58" operator="equal">
      <formula>"varies"</formula>
    </cfRule>
  </conditionalFormatting>
  <conditionalFormatting sqref="R16:R26">
    <cfRule type="cellIs" dxfId="1424" priority="57" operator="equal">
      <formula>"varies"</formula>
    </cfRule>
  </conditionalFormatting>
  <conditionalFormatting sqref="R41">
    <cfRule type="cellIs" dxfId="1423" priority="56" operator="equal">
      <formula>"varies"</formula>
    </cfRule>
  </conditionalFormatting>
  <conditionalFormatting sqref="R42">
    <cfRule type="cellIs" dxfId="1422" priority="55" operator="equal">
      <formula>"varies"</formula>
    </cfRule>
  </conditionalFormatting>
  <conditionalFormatting sqref="R43:R53">
    <cfRule type="cellIs" dxfId="1421" priority="54" operator="equal">
      <formula>"varies"</formula>
    </cfRule>
  </conditionalFormatting>
  <conditionalFormatting sqref="M13">
    <cfRule type="cellIs" dxfId="1420" priority="53" operator="equal">
      <formula>"varies"</formula>
    </cfRule>
  </conditionalFormatting>
  <conditionalFormatting sqref="D13:D27">
    <cfRule type="cellIs" dxfId="1419" priority="52" operator="equal">
      <formula>"varies"</formula>
    </cfRule>
  </conditionalFormatting>
  <conditionalFormatting sqref="N13:N27">
    <cfRule type="cellIs" dxfId="1418" priority="51" operator="equal">
      <formula>"varies"</formula>
    </cfRule>
  </conditionalFormatting>
  <conditionalFormatting sqref="N40:N54">
    <cfRule type="cellIs" dxfId="1417" priority="50" operator="equal">
      <formula>"varies"</formula>
    </cfRule>
  </conditionalFormatting>
  <conditionalFormatting sqref="N40:N54">
    <cfRule type="cellIs" dxfId="1416" priority="49" operator="equal">
      <formula>"varies"</formula>
    </cfRule>
  </conditionalFormatting>
  <conditionalFormatting sqref="D40:D54">
    <cfRule type="cellIs" dxfId="1415" priority="48" operator="equal">
      <formula>"varies"</formula>
    </cfRule>
  </conditionalFormatting>
  <conditionalFormatting sqref="D40:D54">
    <cfRule type="cellIs" dxfId="1414" priority="47" operator="equal">
      <formula>"varies"</formula>
    </cfRule>
  </conditionalFormatting>
  <conditionalFormatting sqref="N40:N54">
    <cfRule type="cellIs" dxfId="1413" priority="46" operator="equal">
      <formula>"varies"</formula>
    </cfRule>
  </conditionalFormatting>
  <conditionalFormatting sqref="N13:N27">
    <cfRule type="cellIs" dxfId="1412" priority="45" operator="equal">
      <formula>"varies"</formula>
    </cfRule>
  </conditionalFormatting>
  <conditionalFormatting sqref="D40:D54">
    <cfRule type="cellIs" dxfId="1411" priority="44" operator="equal">
      <formula>"varies"</formula>
    </cfRule>
  </conditionalFormatting>
  <conditionalFormatting sqref="N40:N54">
    <cfRule type="cellIs" dxfId="1410" priority="43" operator="equal">
      <formula>"varies"</formula>
    </cfRule>
  </conditionalFormatting>
  <conditionalFormatting sqref="C13:C27">
    <cfRule type="cellIs" dxfId="1409" priority="42" operator="equal">
      <formula>"varies"</formula>
    </cfRule>
  </conditionalFormatting>
  <conditionalFormatting sqref="C40:C54">
    <cfRule type="cellIs" dxfId="1408" priority="41" operator="equal">
      <formula>"varies"</formula>
    </cfRule>
  </conditionalFormatting>
  <conditionalFormatting sqref="M13:M27">
    <cfRule type="cellIs" dxfId="1407" priority="40" operator="equal">
      <formula>"varies"</formula>
    </cfRule>
  </conditionalFormatting>
  <conditionalFormatting sqref="M40:M54">
    <cfRule type="cellIs" dxfId="1406" priority="39" operator="equal">
      <formula>"varies"</formula>
    </cfRule>
  </conditionalFormatting>
  <conditionalFormatting sqref="H14">
    <cfRule type="cellIs" dxfId="1405" priority="38" operator="equal">
      <formula>"varies"</formula>
    </cfRule>
  </conditionalFormatting>
  <conditionalFormatting sqref="H15">
    <cfRule type="cellIs" dxfId="1404" priority="37" operator="equal">
      <formula>"varies"</formula>
    </cfRule>
  </conditionalFormatting>
  <conditionalFormatting sqref="H16:H26">
    <cfRule type="cellIs" dxfId="1403" priority="36" operator="equal">
      <formula>"varies"</formula>
    </cfRule>
  </conditionalFormatting>
  <conditionalFormatting sqref="H41">
    <cfRule type="cellIs" dxfId="1402" priority="35" operator="equal">
      <formula>"varies"</formula>
    </cfRule>
  </conditionalFormatting>
  <conditionalFormatting sqref="H42">
    <cfRule type="cellIs" dxfId="1401" priority="34" operator="equal">
      <formula>"varies"</formula>
    </cfRule>
  </conditionalFormatting>
  <conditionalFormatting sqref="H43:H53">
    <cfRule type="cellIs" dxfId="1400" priority="33" operator="equal">
      <formula>"varies"</formula>
    </cfRule>
  </conditionalFormatting>
  <conditionalFormatting sqref="R14">
    <cfRule type="cellIs" dxfId="1399" priority="32" operator="equal">
      <formula>"varies"</formula>
    </cfRule>
  </conditionalFormatting>
  <conditionalFormatting sqref="R15">
    <cfRule type="cellIs" dxfId="1398" priority="31" operator="equal">
      <formula>"varies"</formula>
    </cfRule>
  </conditionalFormatting>
  <conditionalFormatting sqref="R16:R26">
    <cfRule type="cellIs" dxfId="1397" priority="30" operator="equal">
      <formula>"varies"</formula>
    </cfRule>
  </conditionalFormatting>
  <conditionalFormatting sqref="R41">
    <cfRule type="cellIs" dxfId="1396" priority="29" operator="equal">
      <formula>"varies"</formula>
    </cfRule>
  </conditionalFormatting>
  <conditionalFormatting sqref="R42">
    <cfRule type="cellIs" dxfId="1395" priority="28" operator="equal">
      <formula>"varies"</formula>
    </cfRule>
  </conditionalFormatting>
  <conditionalFormatting sqref="R43:R53">
    <cfRule type="cellIs" dxfId="1394" priority="27" operator="equal">
      <formula>"varies"</formula>
    </cfRule>
  </conditionalFormatting>
  <conditionalFormatting sqref="D13:D27">
    <cfRule type="cellIs" dxfId="1393" priority="26" operator="equal">
      <formula>"varies"</formula>
    </cfRule>
  </conditionalFormatting>
  <conditionalFormatting sqref="N13:N27">
    <cfRule type="cellIs" dxfId="1392" priority="25" operator="equal">
      <formula>"varies"</formula>
    </cfRule>
  </conditionalFormatting>
  <conditionalFormatting sqref="N40:N54">
    <cfRule type="cellIs" dxfId="1391" priority="24" operator="equal">
      <formula>"varies"</formula>
    </cfRule>
  </conditionalFormatting>
  <conditionalFormatting sqref="N40:N54">
    <cfRule type="cellIs" dxfId="1390" priority="23" operator="equal">
      <formula>"varies"</formula>
    </cfRule>
  </conditionalFormatting>
  <conditionalFormatting sqref="D40:D54">
    <cfRule type="cellIs" dxfId="1389" priority="22" operator="equal">
      <formula>"varies"</formula>
    </cfRule>
  </conditionalFormatting>
  <conditionalFormatting sqref="D40:D54">
    <cfRule type="cellIs" dxfId="1388" priority="21" operator="equal">
      <formula>"varies"</formula>
    </cfRule>
  </conditionalFormatting>
  <conditionalFormatting sqref="N40:N54">
    <cfRule type="cellIs" dxfId="1387" priority="20" operator="equal">
      <formula>"varies"</formula>
    </cfRule>
  </conditionalFormatting>
  <conditionalFormatting sqref="N13:N27">
    <cfRule type="cellIs" dxfId="1386" priority="19" operator="equal">
      <formula>"varies"</formula>
    </cfRule>
  </conditionalFormatting>
  <conditionalFormatting sqref="D40:D54">
    <cfRule type="cellIs" dxfId="1385" priority="18" operator="equal">
      <formula>"varies"</formula>
    </cfRule>
  </conditionalFormatting>
  <conditionalFormatting sqref="N40:N54">
    <cfRule type="cellIs" dxfId="1384" priority="17" operator="equal">
      <formula>"varies"</formula>
    </cfRule>
  </conditionalFormatting>
  <conditionalFormatting sqref="C13:C27">
    <cfRule type="cellIs" dxfId="1383" priority="16" operator="equal">
      <formula>"varies"</formula>
    </cfRule>
  </conditionalFormatting>
  <conditionalFormatting sqref="C40:C54">
    <cfRule type="cellIs" dxfId="1382" priority="15" operator="equal">
      <formula>"varies"</formula>
    </cfRule>
  </conditionalFormatting>
  <conditionalFormatting sqref="M13:M27">
    <cfRule type="cellIs" dxfId="1381" priority="14" operator="equal">
      <formula>"varies"</formula>
    </cfRule>
  </conditionalFormatting>
  <conditionalFormatting sqref="M40:M54">
    <cfRule type="cellIs" dxfId="1380" priority="13" operator="equal">
      <formula>"varies"</formula>
    </cfRule>
  </conditionalFormatting>
  <conditionalFormatting sqref="H14">
    <cfRule type="cellIs" dxfId="1379" priority="12" operator="equal">
      <formula>"varies"</formula>
    </cfRule>
  </conditionalFormatting>
  <conditionalFormatting sqref="H15">
    <cfRule type="cellIs" dxfId="1378" priority="11" operator="equal">
      <formula>"varies"</formula>
    </cfRule>
  </conditionalFormatting>
  <conditionalFormatting sqref="H16:H26">
    <cfRule type="cellIs" dxfId="1377" priority="10" operator="equal">
      <formula>"varies"</formula>
    </cfRule>
  </conditionalFormatting>
  <conditionalFormatting sqref="H41">
    <cfRule type="cellIs" dxfId="1376" priority="9" operator="equal">
      <formula>"varies"</formula>
    </cfRule>
  </conditionalFormatting>
  <conditionalFormatting sqref="H42">
    <cfRule type="cellIs" dxfId="1375" priority="8" operator="equal">
      <formula>"varies"</formula>
    </cfRule>
  </conditionalFormatting>
  <conditionalFormatting sqref="H43:H53">
    <cfRule type="cellIs" dxfId="1374" priority="7" operator="equal">
      <formula>"varies"</formula>
    </cfRule>
  </conditionalFormatting>
  <conditionalFormatting sqref="R14">
    <cfRule type="cellIs" dxfId="1373" priority="6" operator="equal">
      <formula>"varies"</formula>
    </cfRule>
  </conditionalFormatting>
  <conditionalFormatting sqref="R15">
    <cfRule type="cellIs" dxfId="1372" priority="5" operator="equal">
      <formula>"varies"</formula>
    </cfRule>
  </conditionalFormatting>
  <conditionalFormatting sqref="R16:R26">
    <cfRule type="cellIs" dxfId="1371" priority="4" operator="equal">
      <formula>"varies"</formula>
    </cfRule>
  </conditionalFormatting>
  <conditionalFormatting sqref="R41">
    <cfRule type="cellIs" dxfId="1370" priority="3" operator="equal">
      <formula>"varies"</formula>
    </cfRule>
  </conditionalFormatting>
  <conditionalFormatting sqref="R42">
    <cfRule type="cellIs" dxfId="1369" priority="2" operator="equal">
      <formula>"varies"</formula>
    </cfRule>
  </conditionalFormatting>
  <conditionalFormatting sqref="R43:R53">
    <cfRule type="cellIs" dxfId="1368"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295</v>
      </c>
      <c r="E7" s="332" t="s">
        <v>787</v>
      </c>
      <c r="F7" s="332"/>
      <c r="G7" s="332"/>
      <c r="H7" s="332"/>
      <c r="I7" s="332"/>
      <c r="J7" s="333"/>
      <c r="K7" s="132"/>
      <c r="L7" s="331"/>
      <c r="M7" s="332"/>
      <c r="N7" s="1012" t="s">
        <v>296</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297</v>
      </c>
      <c r="E34" s="332" t="s">
        <v>787</v>
      </c>
      <c r="F34" s="332"/>
      <c r="G34" s="332"/>
      <c r="H34" s="332"/>
      <c r="I34" s="332"/>
      <c r="J34" s="333"/>
      <c r="K34" s="132"/>
      <c r="L34" s="331"/>
      <c r="M34" s="332"/>
      <c r="N34" s="1012" t="s">
        <v>298</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1367" priority="114" operator="equal">
      <formula>"varies"</formula>
    </cfRule>
  </conditionalFormatting>
  <conditionalFormatting sqref="C13:D27 C40:D54 M13:N27 M40:N54 H14:H26 H41:H53 R14:R26 R41:R53">
    <cfRule type="cellIs" dxfId="1366" priority="113" operator="equal">
      <formula>"varies"</formula>
    </cfRule>
  </conditionalFormatting>
  <conditionalFormatting sqref="C13:D27 C40:D54 M13:N27 M40:N54 H14:H26 H41:H53 R14:R26 R41:R53">
    <cfRule type="cellIs" dxfId="1365" priority="112" operator="equal">
      <formula>"varies"</formula>
    </cfRule>
  </conditionalFormatting>
  <conditionalFormatting sqref="C13:D27 C40:D54 M13:N27 M40:N54 H14:H26 H41:H53 R14:R26 R41:R53">
    <cfRule type="cellIs" dxfId="1364" priority="111" operator="equal">
      <formula>"varies"</formula>
    </cfRule>
  </conditionalFormatting>
  <conditionalFormatting sqref="C13:D27 C40:D54 M13:N27 M40:N54 H14:H26 H41:H53 R14:R26 R41:R53">
    <cfRule type="cellIs" dxfId="1363" priority="110" operator="equal">
      <formula>"varies"</formula>
    </cfRule>
  </conditionalFormatting>
  <conditionalFormatting sqref="C13:D27 C40:D54 M13:N27 M40:N54 H14:H26 H41:H53 R14:R26 R41:R53">
    <cfRule type="cellIs" dxfId="1362" priority="109" operator="equal">
      <formula>"varies"</formula>
    </cfRule>
  </conditionalFormatting>
  <conditionalFormatting sqref="C13:D27 C40:D54 M13:N27 M40:N54 H14:H26 H41:H53 R14:R26 R41:R53">
    <cfRule type="cellIs" dxfId="1361" priority="108" operator="equal">
      <formula>"varies"</formula>
    </cfRule>
  </conditionalFormatting>
  <conditionalFormatting sqref="C13:D27 C40:D54 M13:N27 M40:N54 H14:H26 H41:H53 R14:R26 R41:R53">
    <cfRule type="cellIs" dxfId="1360" priority="107" operator="equal">
      <formula>"varies"</formula>
    </cfRule>
  </conditionalFormatting>
  <conditionalFormatting sqref="D13:D27">
    <cfRule type="cellIs" dxfId="1359" priority="106" operator="equal">
      <formula>"varies"</formula>
    </cfRule>
  </conditionalFormatting>
  <conditionalFormatting sqref="N13:N27">
    <cfRule type="cellIs" dxfId="1358" priority="105" operator="equal">
      <formula>"varies"</formula>
    </cfRule>
  </conditionalFormatting>
  <conditionalFormatting sqref="N40:N54">
    <cfRule type="cellIs" dxfId="1357" priority="104" operator="equal">
      <formula>"varies"</formula>
    </cfRule>
  </conditionalFormatting>
  <conditionalFormatting sqref="N40:N54">
    <cfRule type="cellIs" dxfId="1356" priority="103" operator="equal">
      <formula>"varies"</formula>
    </cfRule>
  </conditionalFormatting>
  <conditionalFormatting sqref="D40:D54">
    <cfRule type="cellIs" dxfId="1355" priority="102" operator="equal">
      <formula>"varies"</formula>
    </cfRule>
  </conditionalFormatting>
  <conditionalFormatting sqref="D40:D54">
    <cfRule type="cellIs" dxfId="1354" priority="101" operator="equal">
      <formula>"varies"</formula>
    </cfRule>
  </conditionalFormatting>
  <conditionalFormatting sqref="N40:N54">
    <cfRule type="cellIs" dxfId="1353" priority="100" operator="equal">
      <formula>"varies"</formula>
    </cfRule>
  </conditionalFormatting>
  <conditionalFormatting sqref="N13:N27">
    <cfRule type="cellIs" dxfId="1352" priority="99" operator="equal">
      <formula>"varies"</formula>
    </cfRule>
  </conditionalFormatting>
  <conditionalFormatting sqref="D40:D54">
    <cfRule type="cellIs" dxfId="1351" priority="98" operator="equal">
      <formula>"varies"</formula>
    </cfRule>
  </conditionalFormatting>
  <conditionalFormatting sqref="N40:N54">
    <cfRule type="cellIs" dxfId="1350" priority="97" operator="equal">
      <formula>"varies"</formula>
    </cfRule>
  </conditionalFormatting>
  <conditionalFormatting sqref="C13:C27">
    <cfRule type="cellIs" dxfId="1349" priority="96" operator="equal">
      <formula>"varies"</formula>
    </cfRule>
  </conditionalFormatting>
  <conditionalFormatting sqref="C40:C54">
    <cfRule type="cellIs" dxfId="1348" priority="95" operator="equal">
      <formula>"varies"</formula>
    </cfRule>
  </conditionalFormatting>
  <conditionalFormatting sqref="M13:M27">
    <cfRule type="cellIs" dxfId="1347" priority="94" operator="equal">
      <formula>"varies"</formula>
    </cfRule>
  </conditionalFormatting>
  <conditionalFormatting sqref="M40:M54">
    <cfRule type="cellIs" dxfId="1346" priority="93" operator="equal">
      <formula>"varies"</formula>
    </cfRule>
  </conditionalFormatting>
  <conditionalFormatting sqref="H14">
    <cfRule type="cellIs" dxfId="1345" priority="92" operator="equal">
      <formula>"varies"</formula>
    </cfRule>
  </conditionalFormatting>
  <conditionalFormatting sqref="H15">
    <cfRule type="cellIs" dxfId="1344" priority="91" operator="equal">
      <formula>"varies"</formula>
    </cfRule>
  </conditionalFormatting>
  <conditionalFormatting sqref="H16:H26">
    <cfRule type="cellIs" dxfId="1343" priority="90" operator="equal">
      <formula>"varies"</formula>
    </cfRule>
  </conditionalFormatting>
  <conditionalFormatting sqref="H41">
    <cfRule type="cellIs" dxfId="1342" priority="89" operator="equal">
      <formula>"varies"</formula>
    </cfRule>
  </conditionalFormatting>
  <conditionalFormatting sqref="H42">
    <cfRule type="cellIs" dxfId="1341" priority="88" operator="equal">
      <formula>"varies"</formula>
    </cfRule>
  </conditionalFormatting>
  <conditionalFormatting sqref="H43:H53">
    <cfRule type="cellIs" dxfId="1340" priority="87" operator="equal">
      <formula>"varies"</formula>
    </cfRule>
  </conditionalFormatting>
  <conditionalFormatting sqref="R14">
    <cfRule type="cellIs" dxfId="1339" priority="86" operator="equal">
      <formula>"varies"</formula>
    </cfRule>
  </conditionalFormatting>
  <conditionalFormatting sqref="R15">
    <cfRule type="cellIs" dxfId="1338" priority="85" operator="equal">
      <formula>"varies"</formula>
    </cfRule>
  </conditionalFormatting>
  <conditionalFormatting sqref="R16:R26">
    <cfRule type="cellIs" dxfId="1337" priority="84" operator="equal">
      <formula>"varies"</formula>
    </cfRule>
  </conditionalFormatting>
  <conditionalFormatting sqref="R41">
    <cfRule type="cellIs" dxfId="1336" priority="83" operator="equal">
      <formula>"varies"</formula>
    </cfRule>
  </conditionalFormatting>
  <conditionalFormatting sqref="R42">
    <cfRule type="cellIs" dxfId="1335" priority="82" operator="equal">
      <formula>"varies"</formula>
    </cfRule>
  </conditionalFormatting>
  <conditionalFormatting sqref="R43:R53">
    <cfRule type="cellIs" dxfId="1334" priority="81" operator="equal">
      <formula>"varies"</formula>
    </cfRule>
  </conditionalFormatting>
  <conditionalFormatting sqref="C40">
    <cfRule type="cellIs" dxfId="1333" priority="80" operator="equal">
      <formula>"varies"</formula>
    </cfRule>
  </conditionalFormatting>
  <conditionalFormatting sqref="D13:D27">
    <cfRule type="cellIs" dxfId="1332" priority="79" operator="equal">
      <formula>"varies"</formula>
    </cfRule>
  </conditionalFormatting>
  <conditionalFormatting sqref="N13:N27">
    <cfRule type="cellIs" dxfId="1331" priority="78" operator="equal">
      <formula>"varies"</formula>
    </cfRule>
  </conditionalFormatting>
  <conditionalFormatting sqref="N40:N54">
    <cfRule type="cellIs" dxfId="1330" priority="77" operator="equal">
      <formula>"varies"</formula>
    </cfRule>
  </conditionalFormatting>
  <conditionalFormatting sqref="N40:N54">
    <cfRule type="cellIs" dxfId="1329" priority="76" operator="equal">
      <formula>"varies"</formula>
    </cfRule>
  </conditionalFormatting>
  <conditionalFormatting sqref="D40:D54">
    <cfRule type="cellIs" dxfId="1328" priority="75" operator="equal">
      <formula>"varies"</formula>
    </cfRule>
  </conditionalFormatting>
  <conditionalFormatting sqref="D40:D54">
    <cfRule type="cellIs" dxfId="1327" priority="74" operator="equal">
      <formula>"varies"</formula>
    </cfRule>
  </conditionalFormatting>
  <conditionalFormatting sqref="N40:N54">
    <cfRule type="cellIs" dxfId="1326" priority="73" operator="equal">
      <formula>"varies"</formula>
    </cfRule>
  </conditionalFormatting>
  <conditionalFormatting sqref="N13:N27">
    <cfRule type="cellIs" dxfId="1325" priority="72" operator="equal">
      <formula>"varies"</formula>
    </cfRule>
  </conditionalFormatting>
  <conditionalFormatting sqref="D40:D54">
    <cfRule type="cellIs" dxfId="1324" priority="71" operator="equal">
      <formula>"varies"</formula>
    </cfRule>
  </conditionalFormatting>
  <conditionalFormatting sqref="N40:N54">
    <cfRule type="cellIs" dxfId="1323" priority="70" operator="equal">
      <formula>"varies"</formula>
    </cfRule>
  </conditionalFormatting>
  <conditionalFormatting sqref="C13:C27">
    <cfRule type="cellIs" dxfId="1322" priority="69" operator="equal">
      <formula>"varies"</formula>
    </cfRule>
  </conditionalFormatting>
  <conditionalFormatting sqref="C40:C54">
    <cfRule type="cellIs" dxfId="1321" priority="68" operator="equal">
      <formula>"varies"</formula>
    </cfRule>
  </conditionalFormatting>
  <conditionalFormatting sqref="M13:M27">
    <cfRule type="cellIs" dxfId="1320" priority="67" operator="equal">
      <formula>"varies"</formula>
    </cfRule>
  </conditionalFormatting>
  <conditionalFormatting sqref="M40:M54">
    <cfRule type="cellIs" dxfId="1319" priority="66" operator="equal">
      <formula>"varies"</formula>
    </cfRule>
  </conditionalFormatting>
  <conditionalFormatting sqref="H14">
    <cfRule type="cellIs" dxfId="1318" priority="65" operator="equal">
      <formula>"varies"</formula>
    </cfRule>
  </conditionalFormatting>
  <conditionalFormatting sqref="H15">
    <cfRule type="cellIs" dxfId="1317" priority="64" operator="equal">
      <formula>"varies"</formula>
    </cfRule>
  </conditionalFormatting>
  <conditionalFormatting sqref="H16:H26">
    <cfRule type="cellIs" dxfId="1316" priority="63" operator="equal">
      <formula>"varies"</formula>
    </cfRule>
  </conditionalFormatting>
  <conditionalFormatting sqref="H41">
    <cfRule type="cellIs" dxfId="1315" priority="62" operator="equal">
      <formula>"varies"</formula>
    </cfRule>
  </conditionalFormatting>
  <conditionalFormatting sqref="H42">
    <cfRule type="cellIs" dxfId="1314" priority="61" operator="equal">
      <formula>"varies"</formula>
    </cfRule>
  </conditionalFormatting>
  <conditionalFormatting sqref="H43:H53">
    <cfRule type="cellIs" dxfId="1313" priority="60" operator="equal">
      <formula>"varies"</formula>
    </cfRule>
  </conditionalFormatting>
  <conditionalFormatting sqref="R14">
    <cfRule type="cellIs" dxfId="1312" priority="59" operator="equal">
      <formula>"varies"</formula>
    </cfRule>
  </conditionalFormatting>
  <conditionalFormatting sqref="R15">
    <cfRule type="cellIs" dxfId="1311" priority="58" operator="equal">
      <formula>"varies"</formula>
    </cfRule>
  </conditionalFormatting>
  <conditionalFormatting sqref="R16:R26">
    <cfRule type="cellIs" dxfId="1310" priority="57" operator="equal">
      <formula>"varies"</formula>
    </cfRule>
  </conditionalFormatting>
  <conditionalFormatting sqref="R41">
    <cfRule type="cellIs" dxfId="1309" priority="56" operator="equal">
      <formula>"varies"</formula>
    </cfRule>
  </conditionalFormatting>
  <conditionalFormatting sqref="R42">
    <cfRule type="cellIs" dxfId="1308" priority="55" operator="equal">
      <formula>"varies"</formula>
    </cfRule>
  </conditionalFormatting>
  <conditionalFormatting sqref="R43:R53">
    <cfRule type="cellIs" dxfId="1307" priority="54" operator="equal">
      <formula>"varies"</formula>
    </cfRule>
  </conditionalFormatting>
  <conditionalFormatting sqref="M13">
    <cfRule type="cellIs" dxfId="1306" priority="53" operator="equal">
      <formula>"varies"</formula>
    </cfRule>
  </conditionalFormatting>
  <conditionalFormatting sqref="D13:D27">
    <cfRule type="cellIs" dxfId="1305" priority="52" operator="equal">
      <formula>"varies"</formula>
    </cfRule>
  </conditionalFormatting>
  <conditionalFormatting sqref="N13:N27">
    <cfRule type="cellIs" dxfId="1304" priority="51" operator="equal">
      <formula>"varies"</formula>
    </cfRule>
  </conditionalFormatting>
  <conditionalFormatting sqref="N40:N54">
    <cfRule type="cellIs" dxfId="1303" priority="50" operator="equal">
      <formula>"varies"</formula>
    </cfRule>
  </conditionalFormatting>
  <conditionalFormatting sqref="N40:N54">
    <cfRule type="cellIs" dxfId="1302" priority="49" operator="equal">
      <formula>"varies"</formula>
    </cfRule>
  </conditionalFormatting>
  <conditionalFormatting sqref="D40:D54">
    <cfRule type="cellIs" dxfId="1301" priority="48" operator="equal">
      <formula>"varies"</formula>
    </cfRule>
  </conditionalFormatting>
  <conditionalFormatting sqref="D40:D54">
    <cfRule type="cellIs" dxfId="1300" priority="47" operator="equal">
      <formula>"varies"</formula>
    </cfRule>
  </conditionalFormatting>
  <conditionalFormatting sqref="N40:N54">
    <cfRule type="cellIs" dxfId="1299" priority="46" operator="equal">
      <formula>"varies"</formula>
    </cfRule>
  </conditionalFormatting>
  <conditionalFormatting sqref="N13:N27">
    <cfRule type="cellIs" dxfId="1298" priority="45" operator="equal">
      <formula>"varies"</formula>
    </cfRule>
  </conditionalFormatting>
  <conditionalFormatting sqref="D40:D54">
    <cfRule type="cellIs" dxfId="1297" priority="44" operator="equal">
      <formula>"varies"</formula>
    </cfRule>
  </conditionalFormatting>
  <conditionalFormatting sqref="N40:N54">
    <cfRule type="cellIs" dxfId="1296" priority="43" operator="equal">
      <formula>"varies"</formula>
    </cfRule>
  </conditionalFormatting>
  <conditionalFormatting sqref="C13:C27">
    <cfRule type="cellIs" dxfId="1295" priority="42" operator="equal">
      <formula>"varies"</formula>
    </cfRule>
  </conditionalFormatting>
  <conditionalFormatting sqref="C40:C54">
    <cfRule type="cellIs" dxfId="1294" priority="41" operator="equal">
      <formula>"varies"</formula>
    </cfRule>
  </conditionalFormatting>
  <conditionalFormatting sqref="M13:M27">
    <cfRule type="cellIs" dxfId="1293" priority="40" operator="equal">
      <formula>"varies"</formula>
    </cfRule>
  </conditionalFormatting>
  <conditionalFormatting sqref="M40:M54">
    <cfRule type="cellIs" dxfId="1292" priority="39" operator="equal">
      <formula>"varies"</formula>
    </cfRule>
  </conditionalFormatting>
  <conditionalFormatting sqref="H14">
    <cfRule type="cellIs" dxfId="1291" priority="38" operator="equal">
      <formula>"varies"</formula>
    </cfRule>
  </conditionalFormatting>
  <conditionalFormatting sqref="H15">
    <cfRule type="cellIs" dxfId="1290" priority="37" operator="equal">
      <formula>"varies"</formula>
    </cfRule>
  </conditionalFormatting>
  <conditionalFormatting sqref="H16:H26">
    <cfRule type="cellIs" dxfId="1289" priority="36" operator="equal">
      <formula>"varies"</formula>
    </cfRule>
  </conditionalFormatting>
  <conditionalFormatting sqref="H41">
    <cfRule type="cellIs" dxfId="1288" priority="35" operator="equal">
      <formula>"varies"</formula>
    </cfRule>
  </conditionalFormatting>
  <conditionalFormatting sqref="H42">
    <cfRule type="cellIs" dxfId="1287" priority="34" operator="equal">
      <formula>"varies"</formula>
    </cfRule>
  </conditionalFormatting>
  <conditionalFormatting sqref="H43:H53">
    <cfRule type="cellIs" dxfId="1286" priority="33" operator="equal">
      <formula>"varies"</formula>
    </cfRule>
  </conditionalFormatting>
  <conditionalFormatting sqref="R14">
    <cfRule type="cellIs" dxfId="1285" priority="32" operator="equal">
      <formula>"varies"</formula>
    </cfRule>
  </conditionalFormatting>
  <conditionalFormatting sqref="R15">
    <cfRule type="cellIs" dxfId="1284" priority="31" operator="equal">
      <formula>"varies"</formula>
    </cfRule>
  </conditionalFormatting>
  <conditionalFormatting sqref="R16:R26">
    <cfRule type="cellIs" dxfId="1283" priority="30" operator="equal">
      <formula>"varies"</formula>
    </cfRule>
  </conditionalFormatting>
  <conditionalFormatting sqref="R41">
    <cfRule type="cellIs" dxfId="1282" priority="29" operator="equal">
      <formula>"varies"</formula>
    </cfRule>
  </conditionalFormatting>
  <conditionalFormatting sqref="R42">
    <cfRule type="cellIs" dxfId="1281" priority="28" operator="equal">
      <formula>"varies"</formula>
    </cfRule>
  </conditionalFormatting>
  <conditionalFormatting sqref="R43:R53">
    <cfRule type="cellIs" dxfId="1280" priority="27" operator="equal">
      <formula>"varies"</formula>
    </cfRule>
  </conditionalFormatting>
  <conditionalFormatting sqref="D13:D27">
    <cfRule type="cellIs" dxfId="1279" priority="26" operator="equal">
      <formula>"varies"</formula>
    </cfRule>
  </conditionalFormatting>
  <conditionalFormatting sqref="N13:N27">
    <cfRule type="cellIs" dxfId="1278" priority="25" operator="equal">
      <formula>"varies"</formula>
    </cfRule>
  </conditionalFormatting>
  <conditionalFormatting sqref="N40:N54">
    <cfRule type="cellIs" dxfId="1277" priority="24" operator="equal">
      <formula>"varies"</formula>
    </cfRule>
  </conditionalFormatting>
  <conditionalFormatting sqref="N40:N54">
    <cfRule type="cellIs" dxfId="1276" priority="23" operator="equal">
      <formula>"varies"</formula>
    </cfRule>
  </conditionalFormatting>
  <conditionalFormatting sqref="D40:D54">
    <cfRule type="cellIs" dxfId="1275" priority="22" operator="equal">
      <formula>"varies"</formula>
    </cfRule>
  </conditionalFormatting>
  <conditionalFormatting sqref="D40:D54">
    <cfRule type="cellIs" dxfId="1274" priority="21" operator="equal">
      <formula>"varies"</formula>
    </cfRule>
  </conditionalFormatting>
  <conditionalFormatting sqref="N40:N54">
    <cfRule type="cellIs" dxfId="1273" priority="20" operator="equal">
      <formula>"varies"</formula>
    </cfRule>
  </conditionalFormatting>
  <conditionalFormatting sqref="N13:N27">
    <cfRule type="cellIs" dxfId="1272" priority="19" operator="equal">
      <formula>"varies"</formula>
    </cfRule>
  </conditionalFormatting>
  <conditionalFormatting sqref="D40:D54">
    <cfRule type="cellIs" dxfId="1271" priority="18" operator="equal">
      <formula>"varies"</formula>
    </cfRule>
  </conditionalFormatting>
  <conditionalFormatting sqref="N40:N54">
    <cfRule type="cellIs" dxfId="1270" priority="17" operator="equal">
      <formula>"varies"</formula>
    </cfRule>
  </conditionalFormatting>
  <conditionalFormatting sqref="C13:C27">
    <cfRule type="cellIs" dxfId="1269" priority="16" operator="equal">
      <formula>"varies"</formula>
    </cfRule>
  </conditionalFormatting>
  <conditionalFormatting sqref="C40:C54">
    <cfRule type="cellIs" dxfId="1268" priority="15" operator="equal">
      <formula>"varies"</formula>
    </cfRule>
  </conditionalFormatting>
  <conditionalFormatting sqref="M13:M27">
    <cfRule type="cellIs" dxfId="1267" priority="14" operator="equal">
      <formula>"varies"</formula>
    </cfRule>
  </conditionalFormatting>
  <conditionalFormatting sqref="M40:M54">
    <cfRule type="cellIs" dxfId="1266" priority="13" operator="equal">
      <formula>"varies"</formula>
    </cfRule>
  </conditionalFormatting>
  <conditionalFormatting sqref="H14">
    <cfRule type="cellIs" dxfId="1265" priority="12" operator="equal">
      <formula>"varies"</formula>
    </cfRule>
  </conditionalFormatting>
  <conditionalFormatting sqref="H15">
    <cfRule type="cellIs" dxfId="1264" priority="11" operator="equal">
      <formula>"varies"</formula>
    </cfRule>
  </conditionalFormatting>
  <conditionalFormatting sqref="H16:H26">
    <cfRule type="cellIs" dxfId="1263" priority="10" operator="equal">
      <formula>"varies"</formula>
    </cfRule>
  </conditionalFormatting>
  <conditionalFormatting sqref="H41">
    <cfRule type="cellIs" dxfId="1262" priority="9" operator="equal">
      <formula>"varies"</formula>
    </cfRule>
  </conditionalFormatting>
  <conditionalFormatting sqref="H42">
    <cfRule type="cellIs" dxfId="1261" priority="8" operator="equal">
      <formula>"varies"</formula>
    </cfRule>
  </conditionalFormatting>
  <conditionalFormatting sqref="H43:H53">
    <cfRule type="cellIs" dxfId="1260" priority="7" operator="equal">
      <formula>"varies"</formula>
    </cfRule>
  </conditionalFormatting>
  <conditionalFormatting sqref="R14">
    <cfRule type="cellIs" dxfId="1259" priority="6" operator="equal">
      <formula>"varies"</formula>
    </cfRule>
  </conditionalFormatting>
  <conditionalFormatting sqref="R15">
    <cfRule type="cellIs" dxfId="1258" priority="5" operator="equal">
      <formula>"varies"</formula>
    </cfRule>
  </conditionalFormatting>
  <conditionalFormatting sqref="R16:R26">
    <cfRule type="cellIs" dxfId="1257" priority="4" operator="equal">
      <formula>"varies"</formula>
    </cfRule>
  </conditionalFormatting>
  <conditionalFormatting sqref="R41">
    <cfRule type="cellIs" dxfId="1256" priority="3" operator="equal">
      <formula>"varies"</formula>
    </cfRule>
  </conditionalFormatting>
  <conditionalFormatting sqref="R42">
    <cfRule type="cellIs" dxfId="1255" priority="2" operator="equal">
      <formula>"varies"</formula>
    </cfRule>
  </conditionalFormatting>
  <conditionalFormatting sqref="R43:R53">
    <cfRule type="cellIs" dxfId="1254"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299</v>
      </c>
      <c r="E7" s="1023" t="s">
        <v>787</v>
      </c>
      <c r="F7" s="1023"/>
      <c r="G7" s="1023"/>
      <c r="H7" s="332"/>
      <c r="I7" s="332"/>
      <c r="J7" s="333"/>
      <c r="K7" s="132"/>
      <c r="L7" s="331"/>
      <c r="M7" s="332"/>
      <c r="N7" s="1022" t="s">
        <v>300</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301</v>
      </c>
      <c r="E34" s="332" t="s">
        <v>787</v>
      </c>
      <c r="F34" s="332"/>
      <c r="G34" s="332"/>
      <c r="H34" s="332"/>
      <c r="I34" s="332"/>
      <c r="J34" s="333"/>
      <c r="K34" s="132"/>
      <c r="L34" s="331"/>
      <c r="M34" s="332"/>
      <c r="N34" s="1012" t="s">
        <v>302</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1253" priority="114" operator="equal">
      <formula>"varies"</formula>
    </cfRule>
  </conditionalFormatting>
  <conditionalFormatting sqref="C13:D27 C40:D54 M13:N27 M40:N54 H14:H26 H41:H53 R14:R26 R41:R53">
    <cfRule type="cellIs" dxfId="1252" priority="113" operator="equal">
      <formula>"varies"</formula>
    </cfRule>
  </conditionalFormatting>
  <conditionalFormatting sqref="C13:D27 C40:D54 M13:N27 M40:N54 H14:H26 H41:H53 R14:R26 R41:R53">
    <cfRule type="cellIs" dxfId="1251" priority="112" operator="equal">
      <formula>"varies"</formula>
    </cfRule>
  </conditionalFormatting>
  <conditionalFormatting sqref="C13:D27 C40:D54 M13:N27 M40:N54 H14:H26 H41:H53 R14:R26 R41:R53">
    <cfRule type="cellIs" dxfId="1250" priority="111" operator="equal">
      <formula>"varies"</formula>
    </cfRule>
  </conditionalFormatting>
  <conditionalFormatting sqref="C13:D27 C40:D54 M13:N27 M40:N54 H14:H26 H41:H53 R14:R26 R41:R53">
    <cfRule type="cellIs" dxfId="1249" priority="110" operator="equal">
      <formula>"varies"</formula>
    </cfRule>
  </conditionalFormatting>
  <conditionalFormatting sqref="C13:D27 C40:D54 M13:N27 M40:N54 H14:H26 H41:H53 R14:R26 R41:R53">
    <cfRule type="cellIs" dxfId="1248" priority="109" operator="equal">
      <formula>"varies"</formula>
    </cfRule>
  </conditionalFormatting>
  <conditionalFormatting sqref="C13:D27 C40:D54 M13:N27 M40:N54 H14:H26 H41:H53 R14:R26 R41:R53">
    <cfRule type="cellIs" dxfId="1247" priority="108" operator="equal">
      <formula>"varies"</formula>
    </cfRule>
  </conditionalFormatting>
  <conditionalFormatting sqref="C13:D27 C40:D54 M13:N27 M40:N54 H14:H26 H41:H53 R14:R26 R41:R53">
    <cfRule type="cellIs" dxfId="1246" priority="107" operator="equal">
      <formula>"varies"</formula>
    </cfRule>
  </conditionalFormatting>
  <conditionalFormatting sqref="D13:D27">
    <cfRule type="cellIs" dxfId="1245" priority="106" operator="equal">
      <formula>"varies"</formula>
    </cfRule>
  </conditionalFormatting>
  <conditionalFormatting sqref="N13:N27">
    <cfRule type="cellIs" dxfId="1244" priority="105" operator="equal">
      <formula>"varies"</formula>
    </cfRule>
  </conditionalFormatting>
  <conditionalFormatting sqref="N40:N54">
    <cfRule type="cellIs" dxfId="1243" priority="104" operator="equal">
      <formula>"varies"</formula>
    </cfRule>
  </conditionalFormatting>
  <conditionalFormatting sqref="N40:N54">
    <cfRule type="cellIs" dxfId="1242" priority="103" operator="equal">
      <formula>"varies"</formula>
    </cfRule>
  </conditionalFormatting>
  <conditionalFormatting sqref="D40:D54">
    <cfRule type="cellIs" dxfId="1241" priority="102" operator="equal">
      <formula>"varies"</formula>
    </cfRule>
  </conditionalFormatting>
  <conditionalFormatting sqref="D40:D54">
    <cfRule type="cellIs" dxfId="1240" priority="101" operator="equal">
      <formula>"varies"</formula>
    </cfRule>
  </conditionalFormatting>
  <conditionalFormatting sqref="N40:N54">
    <cfRule type="cellIs" dxfId="1239" priority="100" operator="equal">
      <formula>"varies"</formula>
    </cfRule>
  </conditionalFormatting>
  <conditionalFormatting sqref="N13:N27">
    <cfRule type="cellIs" dxfId="1238" priority="99" operator="equal">
      <formula>"varies"</formula>
    </cfRule>
  </conditionalFormatting>
  <conditionalFormatting sqref="D40:D54">
    <cfRule type="cellIs" dxfId="1237" priority="98" operator="equal">
      <formula>"varies"</formula>
    </cfRule>
  </conditionalFormatting>
  <conditionalFormatting sqref="N40:N54">
    <cfRule type="cellIs" dxfId="1236" priority="97" operator="equal">
      <formula>"varies"</formula>
    </cfRule>
  </conditionalFormatting>
  <conditionalFormatting sqref="C13:C27">
    <cfRule type="cellIs" dxfId="1235" priority="96" operator="equal">
      <formula>"varies"</formula>
    </cfRule>
  </conditionalFormatting>
  <conditionalFormatting sqref="C40:C54">
    <cfRule type="cellIs" dxfId="1234" priority="95" operator="equal">
      <formula>"varies"</formula>
    </cfRule>
  </conditionalFormatting>
  <conditionalFormatting sqref="M13:M27">
    <cfRule type="cellIs" dxfId="1233" priority="94" operator="equal">
      <formula>"varies"</formula>
    </cfRule>
  </conditionalFormatting>
  <conditionalFormatting sqref="M40:M54">
    <cfRule type="cellIs" dxfId="1232" priority="93" operator="equal">
      <formula>"varies"</formula>
    </cfRule>
  </conditionalFormatting>
  <conditionalFormatting sqref="H14">
    <cfRule type="cellIs" dxfId="1231" priority="92" operator="equal">
      <formula>"varies"</formula>
    </cfRule>
  </conditionalFormatting>
  <conditionalFormatting sqref="H15">
    <cfRule type="cellIs" dxfId="1230" priority="91" operator="equal">
      <formula>"varies"</formula>
    </cfRule>
  </conditionalFormatting>
  <conditionalFormatting sqref="H16:H26">
    <cfRule type="cellIs" dxfId="1229" priority="90" operator="equal">
      <formula>"varies"</formula>
    </cfRule>
  </conditionalFormatting>
  <conditionalFormatting sqref="H41">
    <cfRule type="cellIs" dxfId="1228" priority="89" operator="equal">
      <formula>"varies"</formula>
    </cfRule>
  </conditionalFormatting>
  <conditionalFormatting sqref="H42">
    <cfRule type="cellIs" dxfId="1227" priority="88" operator="equal">
      <formula>"varies"</formula>
    </cfRule>
  </conditionalFormatting>
  <conditionalFormatting sqref="H43:H53">
    <cfRule type="cellIs" dxfId="1226" priority="87" operator="equal">
      <formula>"varies"</formula>
    </cfRule>
  </conditionalFormatting>
  <conditionalFormatting sqref="R14">
    <cfRule type="cellIs" dxfId="1225" priority="86" operator="equal">
      <formula>"varies"</formula>
    </cfRule>
  </conditionalFormatting>
  <conditionalFormatting sqref="R15">
    <cfRule type="cellIs" dxfId="1224" priority="85" operator="equal">
      <formula>"varies"</formula>
    </cfRule>
  </conditionalFormatting>
  <conditionalFormatting sqref="R16:R26">
    <cfRule type="cellIs" dxfId="1223" priority="84" operator="equal">
      <formula>"varies"</formula>
    </cfRule>
  </conditionalFormatting>
  <conditionalFormatting sqref="R41">
    <cfRule type="cellIs" dxfId="1222" priority="83" operator="equal">
      <formula>"varies"</formula>
    </cfRule>
  </conditionalFormatting>
  <conditionalFormatting sqref="R42">
    <cfRule type="cellIs" dxfId="1221" priority="82" operator="equal">
      <formula>"varies"</formula>
    </cfRule>
  </conditionalFormatting>
  <conditionalFormatting sqref="R43:R53">
    <cfRule type="cellIs" dxfId="1220" priority="81" operator="equal">
      <formula>"varies"</formula>
    </cfRule>
  </conditionalFormatting>
  <conditionalFormatting sqref="C40">
    <cfRule type="cellIs" dxfId="1219" priority="80" operator="equal">
      <formula>"varies"</formula>
    </cfRule>
  </conditionalFormatting>
  <conditionalFormatting sqref="D13:D27">
    <cfRule type="cellIs" dxfId="1218" priority="79" operator="equal">
      <formula>"varies"</formula>
    </cfRule>
  </conditionalFormatting>
  <conditionalFormatting sqref="N13:N27">
    <cfRule type="cellIs" dxfId="1217" priority="78" operator="equal">
      <formula>"varies"</formula>
    </cfRule>
  </conditionalFormatting>
  <conditionalFormatting sqref="N40:N54">
    <cfRule type="cellIs" dxfId="1216" priority="77" operator="equal">
      <formula>"varies"</formula>
    </cfRule>
  </conditionalFormatting>
  <conditionalFormatting sqref="N40:N54">
    <cfRule type="cellIs" dxfId="1215" priority="76" operator="equal">
      <formula>"varies"</formula>
    </cfRule>
  </conditionalFormatting>
  <conditionalFormatting sqref="D40:D54">
    <cfRule type="cellIs" dxfId="1214" priority="75" operator="equal">
      <formula>"varies"</formula>
    </cfRule>
  </conditionalFormatting>
  <conditionalFormatting sqref="D40:D54">
    <cfRule type="cellIs" dxfId="1213" priority="74" operator="equal">
      <formula>"varies"</formula>
    </cfRule>
  </conditionalFormatting>
  <conditionalFormatting sqref="N40:N54">
    <cfRule type="cellIs" dxfId="1212" priority="73" operator="equal">
      <formula>"varies"</formula>
    </cfRule>
  </conditionalFormatting>
  <conditionalFormatting sqref="N13:N27">
    <cfRule type="cellIs" dxfId="1211" priority="72" operator="equal">
      <formula>"varies"</formula>
    </cfRule>
  </conditionalFormatting>
  <conditionalFormatting sqref="D40:D54">
    <cfRule type="cellIs" dxfId="1210" priority="71" operator="equal">
      <formula>"varies"</formula>
    </cfRule>
  </conditionalFormatting>
  <conditionalFormatting sqref="N40:N54">
    <cfRule type="cellIs" dxfId="1209" priority="70" operator="equal">
      <formula>"varies"</formula>
    </cfRule>
  </conditionalFormatting>
  <conditionalFormatting sqref="C13:C27">
    <cfRule type="cellIs" dxfId="1208" priority="69" operator="equal">
      <formula>"varies"</formula>
    </cfRule>
  </conditionalFormatting>
  <conditionalFormatting sqref="C40:C54">
    <cfRule type="cellIs" dxfId="1207" priority="68" operator="equal">
      <formula>"varies"</formula>
    </cfRule>
  </conditionalFormatting>
  <conditionalFormatting sqref="M13:M27">
    <cfRule type="cellIs" dxfId="1206" priority="67" operator="equal">
      <formula>"varies"</formula>
    </cfRule>
  </conditionalFormatting>
  <conditionalFormatting sqref="M40:M54">
    <cfRule type="cellIs" dxfId="1205" priority="66" operator="equal">
      <formula>"varies"</formula>
    </cfRule>
  </conditionalFormatting>
  <conditionalFormatting sqref="H14">
    <cfRule type="cellIs" dxfId="1204" priority="65" operator="equal">
      <formula>"varies"</formula>
    </cfRule>
  </conditionalFormatting>
  <conditionalFormatting sqref="H15">
    <cfRule type="cellIs" dxfId="1203" priority="64" operator="equal">
      <formula>"varies"</formula>
    </cfRule>
  </conditionalFormatting>
  <conditionalFormatting sqref="H16:H26">
    <cfRule type="cellIs" dxfId="1202" priority="63" operator="equal">
      <formula>"varies"</formula>
    </cfRule>
  </conditionalFormatting>
  <conditionalFormatting sqref="H41">
    <cfRule type="cellIs" dxfId="1201" priority="62" operator="equal">
      <formula>"varies"</formula>
    </cfRule>
  </conditionalFormatting>
  <conditionalFormatting sqref="H42">
    <cfRule type="cellIs" dxfId="1200" priority="61" operator="equal">
      <formula>"varies"</formula>
    </cfRule>
  </conditionalFormatting>
  <conditionalFormatting sqref="H43:H53">
    <cfRule type="cellIs" dxfId="1199" priority="60" operator="equal">
      <formula>"varies"</formula>
    </cfRule>
  </conditionalFormatting>
  <conditionalFormatting sqref="R14">
    <cfRule type="cellIs" dxfId="1198" priority="59" operator="equal">
      <formula>"varies"</formula>
    </cfRule>
  </conditionalFormatting>
  <conditionalFormatting sqref="R15">
    <cfRule type="cellIs" dxfId="1197" priority="58" operator="equal">
      <formula>"varies"</formula>
    </cfRule>
  </conditionalFormatting>
  <conditionalFormatting sqref="R16:R26">
    <cfRule type="cellIs" dxfId="1196" priority="57" operator="equal">
      <formula>"varies"</formula>
    </cfRule>
  </conditionalFormatting>
  <conditionalFormatting sqref="R41">
    <cfRule type="cellIs" dxfId="1195" priority="56" operator="equal">
      <formula>"varies"</formula>
    </cfRule>
  </conditionalFormatting>
  <conditionalFormatting sqref="R42">
    <cfRule type="cellIs" dxfId="1194" priority="55" operator="equal">
      <formula>"varies"</formula>
    </cfRule>
  </conditionalFormatting>
  <conditionalFormatting sqref="R43:R53">
    <cfRule type="cellIs" dxfId="1193" priority="54" operator="equal">
      <formula>"varies"</formula>
    </cfRule>
  </conditionalFormatting>
  <conditionalFormatting sqref="M13">
    <cfRule type="cellIs" dxfId="1192" priority="53" operator="equal">
      <formula>"varies"</formula>
    </cfRule>
  </conditionalFormatting>
  <conditionalFormatting sqref="D13:D27">
    <cfRule type="cellIs" dxfId="1191" priority="52" operator="equal">
      <formula>"varies"</formula>
    </cfRule>
  </conditionalFormatting>
  <conditionalFormatting sqref="N13:N27">
    <cfRule type="cellIs" dxfId="1190" priority="51" operator="equal">
      <formula>"varies"</formula>
    </cfRule>
  </conditionalFormatting>
  <conditionalFormatting sqref="N40:N54">
    <cfRule type="cellIs" dxfId="1189" priority="50" operator="equal">
      <formula>"varies"</formula>
    </cfRule>
  </conditionalFormatting>
  <conditionalFormatting sqref="N40:N54">
    <cfRule type="cellIs" dxfId="1188" priority="49" operator="equal">
      <formula>"varies"</formula>
    </cfRule>
  </conditionalFormatting>
  <conditionalFormatting sqref="D40:D54">
    <cfRule type="cellIs" dxfId="1187" priority="48" operator="equal">
      <formula>"varies"</formula>
    </cfRule>
  </conditionalFormatting>
  <conditionalFormatting sqref="D40:D54">
    <cfRule type="cellIs" dxfId="1186" priority="47" operator="equal">
      <formula>"varies"</formula>
    </cfRule>
  </conditionalFormatting>
  <conditionalFormatting sqref="N40:N54">
    <cfRule type="cellIs" dxfId="1185" priority="46" operator="equal">
      <formula>"varies"</formula>
    </cfRule>
  </conditionalFormatting>
  <conditionalFormatting sqref="N13:N27">
    <cfRule type="cellIs" dxfId="1184" priority="45" operator="equal">
      <formula>"varies"</formula>
    </cfRule>
  </conditionalFormatting>
  <conditionalFormatting sqref="D40:D54">
    <cfRule type="cellIs" dxfId="1183" priority="44" operator="equal">
      <formula>"varies"</formula>
    </cfRule>
  </conditionalFormatting>
  <conditionalFormatting sqref="N40:N54">
    <cfRule type="cellIs" dxfId="1182" priority="43" operator="equal">
      <formula>"varies"</formula>
    </cfRule>
  </conditionalFormatting>
  <conditionalFormatting sqref="C13:C27">
    <cfRule type="cellIs" dxfId="1181" priority="42" operator="equal">
      <formula>"varies"</formula>
    </cfRule>
  </conditionalFormatting>
  <conditionalFormatting sqref="C40:C54">
    <cfRule type="cellIs" dxfId="1180" priority="41" operator="equal">
      <formula>"varies"</formula>
    </cfRule>
  </conditionalFormatting>
  <conditionalFormatting sqref="M13:M27">
    <cfRule type="cellIs" dxfId="1179" priority="40" operator="equal">
      <formula>"varies"</formula>
    </cfRule>
  </conditionalFormatting>
  <conditionalFormatting sqref="M40:M54">
    <cfRule type="cellIs" dxfId="1178" priority="39" operator="equal">
      <formula>"varies"</formula>
    </cfRule>
  </conditionalFormatting>
  <conditionalFormatting sqref="H14">
    <cfRule type="cellIs" dxfId="1177" priority="38" operator="equal">
      <formula>"varies"</formula>
    </cfRule>
  </conditionalFormatting>
  <conditionalFormatting sqref="H15">
    <cfRule type="cellIs" dxfId="1176" priority="37" operator="equal">
      <formula>"varies"</formula>
    </cfRule>
  </conditionalFormatting>
  <conditionalFormatting sqref="H16:H26">
    <cfRule type="cellIs" dxfId="1175" priority="36" operator="equal">
      <formula>"varies"</formula>
    </cfRule>
  </conditionalFormatting>
  <conditionalFormatting sqref="H41">
    <cfRule type="cellIs" dxfId="1174" priority="35" operator="equal">
      <formula>"varies"</formula>
    </cfRule>
  </conditionalFormatting>
  <conditionalFormatting sqref="H42">
    <cfRule type="cellIs" dxfId="1173" priority="34" operator="equal">
      <formula>"varies"</formula>
    </cfRule>
  </conditionalFormatting>
  <conditionalFormatting sqref="H43:H53">
    <cfRule type="cellIs" dxfId="1172" priority="33" operator="equal">
      <formula>"varies"</formula>
    </cfRule>
  </conditionalFormatting>
  <conditionalFormatting sqref="R14">
    <cfRule type="cellIs" dxfId="1171" priority="32" operator="equal">
      <formula>"varies"</formula>
    </cfRule>
  </conditionalFormatting>
  <conditionalFormatting sqref="R15">
    <cfRule type="cellIs" dxfId="1170" priority="31" operator="equal">
      <formula>"varies"</formula>
    </cfRule>
  </conditionalFormatting>
  <conditionalFormatting sqref="R16:R26">
    <cfRule type="cellIs" dxfId="1169" priority="30" operator="equal">
      <formula>"varies"</formula>
    </cfRule>
  </conditionalFormatting>
  <conditionalFormatting sqref="R41">
    <cfRule type="cellIs" dxfId="1168" priority="29" operator="equal">
      <formula>"varies"</formula>
    </cfRule>
  </conditionalFormatting>
  <conditionalFormatting sqref="R42">
    <cfRule type="cellIs" dxfId="1167" priority="28" operator="equal">
      <formula>"varies"</formula>
    </cfRule>
  </conditionalFormatting>
  <conditionalFormatting sqref="R43:R53">
    <cfRule type="cellIs" dxfId="1166" priority="27" operator="equal">
      <formula>"varies"</formula>
    </cfRule>
  </conditionalFormatting>
  <conditionalFormatting sqref="D13:D27">
    <cfRule type="cellIs" dxfId="1165" priority="26" operator="equal">
      <formula>"varies"</formula>
    </cfRule>
  </conditionalFormatting>
  <conditionalFormatting sqref="N13:N27">
    <cfRule type="cellIs" dxfId="1164" priority="25" operator="equal">
      <formula>"varies"</formula>
    </cfRule>
  </conditionalFormatting>
  <conditionalFormatting sqref="N40:N54">
    <cfRule type="cellIs" dxfId="1163" priority="24" operator="equal">
      <formula>"varies"</formula>
    </cfRule>
  </conditionalFormatting>
  <conditionalFormatting sqref="N40:N54">
    <cfRule type="cellIs" dxfId="1162" priority="23" operator="equal">
      <formula>"varies"</formula>
    </cfRule>
  </conditionalFormatting>
  <conditionalFormatting sqref="D40:D54">
    <cfRule type="cellIs" dxfId="1161" priority="22" operator="equal">
      <formula>"varies"</formula>
    </cfRule>
  </conditionalFormatting>
  <conditionalFormatting sqref="D40:D54">
    <cfRule type="cellIs" dxfId="1160" priority="21" operator="equal">
      <formula>"varies"</formula>
    </cfRule>
  </conditionalFormatting>
  <conditionalFormatting sqref="N40:N54">
    <cfRule type="cellIs" dxfId="1159" priority="20" operator="equal">
      <formula>"varies"</formula>
    </cfRule>
  </conditionalFormatting>
  <conditionalFormatting sqref="N13:N27">
    <cfRule type="cellIs" dxfId="1158" priority="19" operator="equal">
      <formula>"varies"</formula>
    </cfRule>
  </conditionalFormatting>
  <conditionalFormatting sqref="D40:D54">
    <cfRule type="cellIs" dxfId="1157" priority="18" operator="equal">
      <formula>"varies"</formula>
    </cfRule>
  </conditionalFormatting>
  <conditionalFormatting sqref="N40:N54">
    <cfRule type="cellIs" dxfId="1156" priority="17" operator="equal">
      <formula>"varies"</formula>
    </cfRule>
  </conditionalFormatting>
  <conditionalFormatting sqref="C13:C27">
    <cfRule type="cellIs" dxfId="1155" priority="16" operator="equal">
      <formula>"varies"</formula>
    </cfRule>
  </conditionalFormatting>
  <conditionalFormatting sqref="C40:C54">
    <cfRule type="cellIs" dxfId="1154" priority="15" operator="equal">
      <formula>"varies"</formula>
    </cfRule>
  </conditionalFormatting>
  <conditionalFormatting sqref="M13:M27">
    <cfRule type="cellIs" dxfId="1153" priority="14" operator="equal">
      <formula>"varies"</formula>
    </cfRule>
  </conditionalFormatting>
  <conditionalFormatting sqref="M40:M54">
    <cfRule type="cellIs" dxfId="1152" priority="13" operator="equal">
      <formula>"varies"</formula>
    </cfRule>
  </conditionalFormatting>
  <conditionalFormatting sqref="H14">
    <cfRule type="cellIs" dxfId="1151" priority="12" operator="equal">
      <formula>"varies"</formula>
    </cfRule>
  </conditionalFormatting>
  <conditionalFormatting sqref="H15">
    <cfRule type="cellIs" dxfId="1150" priority="11" operator="equal">
      <formula>"varies"</formula>
    </cfRule>
  </conditionalFormatting>
  <conditionalFormatting sqref="H16:H26">
    <cfRule type="cellIs" dxfId="1149" priority="10" operator="equal">
      <formula>"varies"</formula>
    </cfRule>
  </conditionalFormatting>
  <conditionalFormatting sqref="H41">
    <cfRule type="cellIs" dxfId="1148" priority="9" operator="equal">
      <formula>"varies"</formula>
    </cfRule>
  </conditionalFormatting>
  <conditionalFormatting sqref="H42">
    <cfRule type="cellIs" dxfId="1147" priority="8" operator="equal">
      <formula>"varies"</formula>
    </cfRule>
  </conditionalFormatting>
  <conditionalFormatting sqref="H43:H53">
    <cfRule type="cellIs" dxfId="1146" priority="7" operator="equal">
      <formula>"varies"</formula>
    </cfRule>
  </conditionalFormatting>
  <conditionalFormatting sqref="R14">
    <cfRule type="cellIs" dxfId="1145" priority="6" operator="equal">
      <formula>"varies"</formula>
    </cfRule>
  </conditionalFormatting>
  <conditionalFormatting sqref="R15">
    <cfRule type="cellIs" dxfId="1144" priority="5" operator="equal">
      <formula>"varies"</formula>
    </cfRule>
  </conditionalFormatting>
  <conditionalFormatting sqref="R16:R26">
    <cfRule type="cellIs" dxfId="1143" priority="4" operator="equal">
      <formula>"varies"</formula>
    </cfRule>
  </conditionalFormatting>
  <conditionalFormatting sqref="R41">
    <cfRule type="cellIs" dxfId="1142" priority="3" operator="equal">
      <formula>"varies"</formula>
    </cfRule>
  </conditionalFormatting>
  <conditionalFormatting sqref="R42">
    <cfRule type="cellIs" dxfId="1141" priority="2" operator="equal">
      <formula>"varies"</formula>
    </cfRule>
  </conditionalFormatting>
  <conditionalFormatting sqref="R43:R53">
    <cfRule type="cellIs" dxfId="1140"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303</v>
      </c>
      <c r="E7" s="1023" t="s">
        <v>787</v>
      </c>
      <c r="F7" s="1023"/>
      <c r="G7" s="1023"/>
      <c r="H7" s="332"/>
      <c r="I7" s="332"/>
      <c r="J7" s="333"/>
      <c r="K7" s="132"/>
      <c r="L7" s="331"/>
      <c r="M7" s="332"/>
      <c r="N7" s="1022" t="s">
        <v>304</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s="257" customFormat="1" ht="12">
      <c r="B34" s="209"/>
      <c r="C34" s="1023"/>
      <c r="D34" s="1022" t="s">
        <v>305</v>
      </c>
      <c r="E34" s="1023" t="s">
        <v>787</v>
      </c>
      <c r="F34" s="1023"/>
      <c r="G34" s="1023"/>
      <c r="H34" s="1023"/>
      <c r="I34" s="1023"/>
      <c r="J34" s="1024"/>
      <c r="K34" s="1033"/>
      <c r="L34" s="209"/>
      <c r="M34" s="1023"/>
      <c r="N34" s="1022" t="s">
        <v>306</v>
      </c>
      <c r="O34" s="1023" t="s">
        <v>787</v>
      </c>
      <c r="P34" s="1023"/>
      <c r="Q34" s="1023"/>
      <c r="R34" s="1023"/>
      <c r="S34" s="1023"/>
      <c r="T34" s="1024"/>
      <c r="U34" s="290"/>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1139" priority="114" operator="equal">
      <formula>"varies"</formula>
    </cfRule>
  </conditionalFormatting>
  <conditionalFormatting sqref="C13:D27 C40:D54 M13:N27 M40:N54 H14:H26 H41:H53 R14:R26 R41:R53">
    <cfRule type="cellIs" dxfId="1138" priority="113" operator="equal">
      <formula>"varies"</formula>
    </cfRule>
  </conditionalFormatting>
  <conditionalFormatting sqref="C13:D27 C40:D54 M13:N27 M40:N54 H14:H26 H41:H53 R14:R26 R41:R53">
    <cfRule type="cellIs" dxfId="1137" priority="112" operator="equal">
      <formula>"varies"</formula>
    </cfRule>
  </conditionalFormatting>
  <conditionalFormatting sqref="C13:D27 C40:D54 M13:N27 M40:N54 H14:H26 H41:H53 R14:R26 R41:R53">
    <cfRule type="cellIs" dxfId="1136" priority="111" operator="equal">
      <formula>"varies"</formula>
    </cfRule>
  </conditionalFormatting>
  <conditionalFormatting sqref="C13:D27 C40:D54 M13:N27 M40:N54 H14:H26 H41:H53 R14:R26 R41:R53">
    <cfRule type="cellIs" dxfId="1135" priority="110" operator="equal">
      <formula>"varies"</formula>
    </cfRule>
  </conditionalFormatting>
  <conditionalFormatting sqref="C13:D27 C40:D54 M13:N27 M40:N54 H14:H26 H41:H53 R14:R26 R41:R53">
    <cfRule type="cellIs" dxfId="1134" priority="109" operator="equal">
      <formula>"varies"</formula>
    </cfRule>
  </conditionalFormatting>
  <conditionalFormatting sqref="C13:D27 C40:D54 M13:N27 M40:N54 H14:H26 H41:H53 R14:R26 R41:R53">
    <cfRule type="cellIs" dxfId="1133" priority="108" operator="equal">
      <formula>"varies"</formula>
    </cfRule>
  </conditionalFormatting>
  <conditionalFormatting sqref="C13:D27 C40:D54 M13:N27 M40:N54 H14:H26 H41:H53 R14:R26 R41:R53">
    <cfRule type="cellIs" dxfId="1132" priority="107" operator="equal">
      <formula>"varies"</formula>
    </cfRule>
  </conditionalFormatting>
  <conditionalFormatting sqref="D13:D27">
    <cfRule type="cellIs" dxfId="1131" priority="106" operator="equal">
      <formula>"varies"</formula>
    </cfRule>
  </conditionalFormatting>
  <conditionalFormatting sqref="N13:N27">
    <cfRule type="cellIs" dxfId="1130" priority="105" operator="equal">
      <formula>"varies"</formula>
    </cfRule>
  </conditionalFormatting>
  <conditionalFormatting sqref="N40:N54">
    <cfRule type="cellIs" dxfId="1129" priority="104" operator="equal">
      <formula>"varies"</formula>
    </cfRule>
  </conditionalFormatting>
  <conditionalFormatting sqref="N40:N54">
    <cfRule type="cellIs" dxfId="1128" priority="103" operator="equal">
      <formula>"varies"</formula>
    </cfRule>
  </conditionalFormatting>
  <conditionalFormatting sqref="D40:D54">
    <cfRule type="cellIs" dxfId="1127" priority="102" operator="equal">
      <formula>"varies"</formula>
    </cfRule>
  </conditionalFormatting>
  <conditionalFormatting sqref="D40:D54">
    <cfRule type="cellIs" dxfId="1126" priority="101" operator="equal">
      <formula>"varies"</formula>
    </cfRule>
  </conditionalFormatting>
  <conditionalFormatting sqref="N40:N54">
    <cfRule type="cellIs" dxfId="1125" priority="100" operator="equal">
      <formula>"varies"</formula>
    </cfRule>
  </conditionalFormatting>
  <conditionalFormatting sqref="N13:N27">
    <cfRule type="cellIs" dxfId="1124" priority="99" operator="equal">
      <formula>"varies"</formula>
    </cfRule>
  </conditionalFormatting>
  <conditionalFormatting sqref="D40:D54">
    <cfRule type="cellIs" dxfId="1123" priority="98" operator="equal">
      <formula>"varies"</formula>
    </cfRule>
  </conditionalFormatting>
  <conditionalFormatting sqref="N40:N54">
    <cfRule type="cellIs" dxfId="1122" priority="97" operator="equal">
      <formula>"varies"</formula>
    </cfRule>
  </conditionalFormatting>
  <conditionalFormatting sqref="C13:C27">
    <cfRule type="cellIs" dxfId="1121" priority="96" operator="equal">
      <formula>"varies"</formula>
    </cfRule>
  </conditionalFormatting>
  <conditionalFormatting sqref="C40:C54">
    <cfRule type="cellIs" dxfId="1120" priority="95" operator="equal">
      <formula>"varies"</formula>
    </cfRule>
  </conditionalFormatting>
  <conditionalFormatting sqref="M13:M27">
    <cfRule type="cellIs" dxfId="1119" priority="94" operator="equal">
      <formula>"varies"</formula>
    </cfRule>
  </conditionalFormatting>
  <conditionalFormatting sqref="M40:M54">
    <cfRule type="cellIs" dxfId="1118" priority="93" operator="equal">
      <formula>"varies"</formula>
    </cfRule>
  </conditionalFormatting>
  <conditionalFormatting sqref="H14">
    <cfRule type="cellIs" dxfId="1117" priority="92" operator="equal">
      <formula>"varies"</formula>
    </cfRule>
  </conditionalFormatting>
  <conditionalFormatting sqref="H15">
    <cfRule type="cellIs" dxfId="1116" priority="91" operator="equal">
      <formula>"varies"</formula>
    </cfRule>
  </conditionalFormatting>
  <conditionalFormatting sqref="H16:H26">
    <cfRule type="cellIs" dxfId="1115" priority="90" operator="equal">
      <formula>"varies"</formula>
    </cfRule>
  </conditionalFormatting>
  <conditionalFormatting sqref="H41">
    <cfRule type="cellIs" dxfId="1114" priority="89" operator="equal">
      <formula>"varies"</formula>
    </cfRule>
  </conditionalFormatting>
  <conditionalFormatting sqref="H42">
    <cfRule type="cellIs" dxfId="1113" priority="88" operator="equal">
      <formula>"varies"</formula>
    </cfRule>
  </conditionalFormatting>
  <conditionalFormatting sqref="H43:H53">
    <cfRule type="cellIs" dxfId="1112" priority="87" operator="equal">
      <formula>"varies"</formula>
    </cfRule>
  </conditionalFormatting>
  <conditionalFormatting sqref="R14">
    <cfRule type="cellIs" dxfId="1111" priority="86" operator="equal">
      <formula>"varies"</formula>
    </cfRule>
  </conditionalFormatting>
  <conditionalFormatting sqref="R15">
    <cfRule type="cellIs" dxfId="1110" priority="85" operator="equal">
      <formula>"varies"</formula>
    </cfRule>
  </conditionalFormatting>
  <conditionalFormatting sqref="R16:R26">
    <cfRule type="cellIs" dxfId="1109" priority="84" operator="equal">
      <formula>"varies"</formula>
    </cfRule>
  </conditionalFormatting>
  <conditionalFormatting sqref="R41">
    <cfRule type="cellIs" dxfId="1108" priority="83" operator="equal">
      <formula>"varies"</formula>
    </cfRule>
  </conditionalFormatting>
  <conditionalFormatting sqref="R42">
    <cfRule type="cellIs" dxfId="1107" priority="82" operator="equal">
      <formula>"varies"</formula>
    </cfRule>
  </conditionalFormatting>
  <conditionalFormatting sqref="R43:R53">
    <cfRule type="cellIs" dxfId="1106" priority="81" operator="equal">
      <formula>"varies"</formula>
    </cfRule>
  </conditionalFormatting>
  <conditionalFormatting sqref="C40">
    <cfRule type="cellIs" dxfId="1105" priority="80" operator="equal">
      <formula>"varies"</formula>
    </cfRule>
  </conditionalFormatting>
  <conditionalFormatting sqref="D13:D27">
    <cfRule type="cellIs" dxfId="1104" priority="79" operator="equal">
      <formula>"varies"</formula>
    </cfRule>
  </conditionalFormatting>
  <conditionalFormatting sqref="N13:N27">
    <cfRule type="cellIs" dxfId="1103" priority="78" operator="equal">
      <formula>"varies"</formula>
    </cfRule>
  </conditionalFormatting>
  <conditionalFormatting sqref="N40:N54">
    <cfRule type="cellIs" dxfId="1102" priority="77" operator="equal">
      <formula>"varies"</formula>
    </cfRule>
  </conditionalFormatting>
  <conditionalFormatting sqref="N40:N54">
    <cfRule type="cellIs" dxfId="1101" priority="76" operator="equal">
      <formula>"varies"</formula>
    </cfRule>
  </conditionalFormatting>
  <conditionalFormatting sqref="D40:D54">
    <cfRule type="cellIs" dxfId="1100" priority="75" operator="equal">
      <formula>"varies"</formula>
    </cfRule>
  </conditionalFormatting>
  <conditionalFormatting sqref="D40:D54">
    <cfRule type="cellIs" dxfId="1099" priority="74" operator="equal">
      <formula>"varies"</formula>
    </cfRule>
  </conditionalFormatting>
  <conditionalFormatting sqref="N40:N54">
    <cfRule type="cellIs" dxfId="1098" priority="73" operator="equal">
      <formula>"varies"</formula>
    </cfRule>
  </conditionalFormatting>
  <conditionalFormatting sqref="N13:N27">
    <cfRule type="cellIs" dxfId="1097" priority="72" operator="equal">
      <formula>"varies"</formula>
    </cfRule>
  </conditionalFormatting>
  <conditionalFormatting sqref="D40:D54">
    <cfRule type="cellIs" dxfId="1096" priority="71" operator="equal">
      <formula>"varies"</formula>
    </cfRule>
  </conditionalFormatting>
  <conditionalFormatting sqref="N40:N54">
    <cfRule type="cellIs" dxfId="1095" priority="70" operator="equal">
      <formula>"varies"</formula>
    </cfRule>
  </conditionalFormatting>
  <conditionalFormatting sqref="C13:C27">
    <cfRule type="cellIs" dxfId="1094" priority="69" operator="equal">
      <formula>"varies"</formula>
    </cfRule>
  </conditionalFormatting>
  <conditionalFormatting sqref="C40:C54">
    <cfRule type="cellIs" dxfId="1093" priority="68" operator="equal">
      <formula>"varies"</formula>
    </cfRule>
  </conditionalFormatting>
  <conditionalFormatting sqref="M13:M27">
    <cfRule type="cellIs" dxfId="1092" priority="67" operator="equal">
      <formula>"varies"</formula>
    </cfRule>
  </conditionalFormatting>
  <conditionalFormatting sqref="M40:M54">
    <cfRule type="cellIs" dxfId="1091" priority="66" operator="equal">
      <formula>"varies"</formula>
    </cfRule>
  </conditionalFormatting>
  <conditionalFormatting sqref="H14">
    <cfRule type="cellIs" dxfId="1090" priority="65" operator="equal">
      <formula>"varies"</formula>
    </cfRule>
  </conditionalFormatting>
  <conditionalFormatting sqref="H15">
    <cfRule type="cellIs" dxfId="1089" priority="64" operator="equal">
      <formula>"varies"</formula>
    </cfRule>
  </conditionalFormatting>
  <conditionalFormatting sqref="H16:H26">
    <cfRule type="cellIs" dxfId="1088" priority="63" operator="equal">
      <formula>"varies"</formula>
    </cfRule>
  </conditionalFormatting>
  <conditionalFormatting sqref="H41">
    <cfRule type="cellIs" dxfId="1087" priority="62" operator="equal">
      <formula>"varies"</formula>
    </cfRule>
  </conditionalFormatting>
  <conditionalFormatting sqref="H42">
    <cfRule type="cellIs" dxfId="1086" priority="61" operator="equal">
      <formula>"varies"</formula>
    </cfRule>
  </conditionalFormatting>
  <conditionalFormatting sqref="H43:H53">
    <cfRule type="cellIs" dxfId="1085" priority="60" operator="equal">
      <formula>"varies"</formula>
    </cfRule>
  </conditionalFormatting>
  <conditionalFormatting sqref="R14">
    <cfRule type="cellIs" dxfId="1084" priority="59" operator="equal">
      <formula>"varies"</formula>
    </cfRule>
  </conditionalFormatting>
  <conditionalFormatting sqref="R15">
    <cfRule type="cellIs" dxfId="1083" priority="58" operator="equal">
      <formula>"varies"</formula>
    </cfRule>
  </conditionalFormatting>
  <conditionalFormatting sqref="R16:R26">
    <cfRule type="cellIs" dxfId="1082" priority="57" operator="equal">
      <formula>"varies"</formula>
    </cfRule>
  </conditionalFormatting>
  <conditionalFormatting sqref="R41">
    <cfRule type="cellIs" dxfId="1081" priority="56" operator="equal">
      <formula>"varies"</formula>
    </cfRule>
  </conditionalFormatting>
  <conditionalFormatting sqref="R42">
    <cfRule type="cellIs" dxfId="1080" priority="55" operator="equal">
      <formula>"varies"</formula>
    </cfRule>
  </conditionalFormatting>
  <conditionalFormatting sqref="R43:R53">
    <cfRule type="cellIs" dxfId="1079" priority="54" operator="equal">
      <formula>"varies"</formula>
    </cfRule>
  </conditionalFormatting>
  <conditionalFormatting sqref="M13">
    <cfRule type="cellIs" dxfId="1078" priority="53" operator="equal">
      <formula>"varies"</formula>
    </cfRule>
  </conditionalFormatting>
  <conditionalFormatting sqref="D13:D27">
    <cfRule type="cellIs" dxfId="1077" priority="52" operator="equal">
      <formula>"varies"</formula>
    </cfRule>
  </conditionalFormatting>
  <conditionalFormatting sqref="N13:N27">
    <cfRule type="cellIs" dxfId="1076" priority="51" operator="equal">
      <formula>"varies"</formula>
    </cfRule>
  </conditionalFormatting>
  <conditionalFormatting sqref="N40:N54">
    <cfRule type="cellIs" dxfId="1075" priority="50" operator="equal">
      <formula>"varies"</formula>
    </cfRule>
  </conditionalFormatting>
  <conditionalFormatting sqref="N40:N54">
    <cfRule type="cellIs" dxfId="1074" priority="49" operator="equal">
      <formula>"varies"</formula>
    </cfRule>
  </conditionalFormatting>
  <conditionalFormatting sqref="D40:D54">
    <cfRule type="cellIs" dxfId="1073" priority="48" operator="equal">
      <formula>"varies"</formula>
    </cfRule>
  </conditionalFormatting>
  <conditionalFormatting sqref="D40:D54">
    <cfRule type="cellIs" dxfId="1072" priority="47" operator="equal">
      <formula>"varies"</formula>
    </cfRule>
  </conditionalFormatting>
  <conditionalFormatting sqref="N40:N54">
    <cfRule type="cellIs" dxfId="1071" priority="46" operator="equal">
      <formula>"varies"</formula>
    </cfRule>
  </conditionalFormatting>
  <conditionalFormatting sqref="N13:N27">
    <cfRule type="cellIs" dxfId="1070" priority="45" operator="equal">
      <formula>"varies"</formula>
    </cfRule>
  </conditionalFormatting>
  <conditionalFormatting sqref="D40:D54">
    <cfRule type="cellIs" dxfId="1069" priority="44" operator="equal">
      <formula>"varies"</formula>
    </cfRule>
  </conditionalFormatting>
  <conditionalFormatting sqref="N40:N54">
    <cfRule type="cellIs" dxfId="1068" priority="43" operator="equal">
      <formula>"varies"</formula>
    </cfRule>
  </conditionalFormatting>
  <conditionalFormatting sqref="C13:C27">
    <cfRule type="cellIs" dxfId="1067" priority="42" operator="equal">
      <formula>"varies"</formula>
    </cfRule>
  </conditionalFormatting>
  <conditionalFormatting sqref="C40:C54">
    <cfRule type="cellIs" dxfId="1066" priority="41" operator="equal">
      <formula>"varies"</formula>
    </cfRule>
  </conditionalFormatting>
  <conditionalFormatting sqref="M13:M27">
    <cfRule type="cellIs" dxfId="1065" priority="40" operator="equal">
      <formula>"varies"</formula>
    </cfRule>
  </conditionalFormatting>
  <conditionalFormatting sqref="M40:M54">
    <cfRule type="cellIs" dxfId="1064" priority="39" operator="equal">
      <formula>"varies"</formula>
    </cfRule>
  </conditionalFormatting>
  <conditionalFormatting sqref="H14">
    <cfRule type="cellIs" dxfId="1063" priority="38" operator="equal">
      <formula>"varies"</formula>
    </cfRule>
  </conditionalFormatting>
  <conditionalFormatting sqref="H15">
    <cfRule type="cellIs" dxfId="1062" priority="37" operator="equal">
      <formula>"varies"</formula>
    </cfRule>
  </conditionalFormatting>
  <conditionalFormatting sqref="H16:H26">
    <cfRule type="cellIs" dxfId="1061" priority="36" operator="equal">
      <formula>"varies"</formula>
    </cfRule>
  </conditionalFormatting>
  <conditionalFormatting sqref="H41">
    <cfRule type="cellIs" dxfId="1060" priority="35" operator="equal">
      <formula>"varies"</formula>
    </cfRule>
  </conditionalFormatting>
  <conditionalFormatting sqref="H42">
    <cfRule type="cellIs" dxfId="1059" priority="34" operator="equal">
      <formula>"varies"</formula>
    </cfRule>
  </conditionalFormatting>
  <conditionalFormatting sqref="H43:H53">
    <cfRule type="cellIs" dxfId="1058" priority="33" operator="equal">
      <formula>"varies"</formula>
    </cfRule>
  </conditionalFormatting>
  <conditionalFormatting sqref="R14">
    <cfRule type="cellIs" dxfId="1057" priority="32" operator="equal">
      <formula>"varies"</formula>
    </cfRule>
  </conditionalFormatting>
  <conditionalFormatting sqref="R15">
    <cfRule type="cellIs" dxfId="1056" priority="31" operator="equal">
      <formula>"varies"</formula>
    </cfRule>
  </conditionalFormatting>
  <conditionalFormatting sqref="R16:R26">
    <cfRule type="cellIs" dxfId="1055" priority="30" operator="equal">
      <formula>"varies"</formula>
    </cfRule>
  </conditionalFormatting>
  <conditionalFormatting sqref="R41">
    <cfRule type="cellIs" dxfId="1054" priority="29" operator="equal">
      <formula>"varies"</formula>
    </cfRule>
  </conditionalFormatting>
  <conditionalFormatting sqref="R42">
    <cfRule type="cellIs" dxfId="1053" priority="28" operator="equal">
      <formula>"varies"</formula>
    </cfRule>
  </conditionalFormatting>
  <conditionalFormatting sqref="R43:R53">
    <cfRule type="cellIs" dxfId="1052" priority="27" operator="equal">
      <formula>"varies"</formula>
    </cfRule>
  </conditionalFormatting>
  <conditionalFormatting sqref="D13:D27">
    <cfRule type="cellIs" dxfId="1051" priority="26" operator="equal">
      <formula>"varies"</formula>
    </cfRule>
  </conditionalFormatting>
  <conditionalFormatting sqref="N13:N27">
    <cfRule type="cellIs" dxfId="1050" priority="25" operator="equal">
      <formula>"varies"</formula>
    </cfRule>
  </conditionalFormatting>
  <conditionalFormatting sqref="N40:N54">
    <cfRule type="cellIs" dxfId="1049" priority="24" operator="equal">
      <formula>"varies"</formula>
    </cfRule>
  </conditionalFormatting>
  <conditionalFormatting sqref="N40:N54">
    <cfRule type="cellIs" dxfId="1048" priority="23" operator="equal">
      <formula>"varies"</formula>
    </cfRule>
  </conditionalFormatting>
  <conditionalFormatting sqref="D40:D54">
    <cfRule type="cellIs" dxfId="1047" priority="22" operator="equal">
      <formula>"varies"</formula>
    </cfRule>
  </conditionalFormatting>
  <conditionalFormatting sqref="D40:D54">
    <cfRule type="cellIs" dxfId="1046" priority="21" operator="equal">
      <formula>"varies"</formula>
    </cfRule>
  </conditionalFormatting>
  <conditionalFormatting sqref="N40:N54">
    <cfRule type="cellIs" dxfId="1045" priority="20" operator="equal">
      <formula>"varies"</formula>
    </cfRule>
  </conditionalFormatting>
  <conditionalFormatting sqref="N13:N27">
    <cfRule type="cellIs" dxfId="1044" priority="19" operator="equal">
      <formula>"varies"</formula>
    </cfRule>
  </conditionalFormatting>
  <conditionalFormatting sqref="D40:D54">
    <cfRule type="cellIs" dxfId="1043" priority="18" operator="equal">
      <formula>"varies"</formula>
    </cfRule>
  </conditionalFormatting>
  <conditionalFormatting sqref="N40:N54">
    <cfRule type="cellIs" dxfId="1042" priority="17" operator="equal">
      <formula>"varies"</formula>
    </cfRule>
  </conditionalFormatting>
  <conditionalFormatting sqref="C13:C27">
    <cfRule type="cellIs" dxfId="1041" priority="16" operator="equal">
      <formula>"varies"</formula>
    </cfRule>
  </conditionalFormatting>
  <conditionalFormatting sqref="C40:C54">
    <cfRule type="cellIs" dxfId="1040" priority="15" operator="equal">
      <formula>"varies"</formula>
    </cfRule>
  </conditionalFormatting>
  <conditionalFormatting sqref="M13:M27">
    <cfRule type="cellIs" dxfId="1039" priority="14" operator="equal">
      <formula>"varies"</formula>
    </cfRule>
  </conditionalFormatting>
  <conditionalFormatting sqref="M40:M54">
    <cfRule type="cellIs" dxfId="1038" priority="13" operator="equal">
      <formula>"varies"</formula>
    </cfRule>
  </conditionalFormatting>
  <conditionalFormatting sqref="H14">
    <cfRule type="cellIs" dxfId="1037" priority="12" operator="equal">
      <formula>"varies"</formula>
    </cfRule>
  </conditionalFormatting>
  <conditionalFormatting sqref="H15">
    <cfRule type="cellIs" dxfId="1036" priority="11" operator="equal">
      <formula>"varies"</formula>
    </cfRule>
  </conditionalFormatting>
  <conditionalFormatting sqref="H16:H26">
    <cfRule type="cellIs" dxfId="1035" priority="10" operator="equal">
      <formula>"varies"</formula>
    </cfRule>
  </conditionalFormatting>
  <conditionalFormatting sqref="H41">
    <cfRule type="cellIs" dxfId="1034" priority="9" operator="equal">
      <formula>"varies"</formula>
    </cfRule>
  </conditionalFormatting>
  <conditionalFormatting sqref="H42">
    <cfRule type="cellIs" dxfId="1033" priority="8" operator="equal">
      <formula>"varies"</formula>
    </cfRule>
  </conditionalFormatting>
  <conditionalFormatting sqref="H43:H53">
    <cfRule type="cellIs" dxfId="1032" priority="7" operator="equal">
      <formula>"varies"</formula>
    </cfRule>
  </conditionalFormatting>
  <conditionalFormatting sqref="R14">
    <cfRule type="cellIs" dxfId="1031" priority="6" operator="equal">
      <formula>"varies"</formula>
    </cfRule>
  </conditionalFormatting>
  <conditionalFormatting sqref="R15">
    <cfRule type="cellIs" dxfId="1030" priority="5" operator="equal">
      <formula>"varies"</formula>
    </cfRule>
  </conditionalFormatting>
  <conditionalFormatting sqref="R16:R26">
    <cfRule type="cellIs" dxfId="1029" priority="4" operator="equal">
      <formula>"varies"</formula>
    </cfRule>
  </conditionalFormatting>
  <conditionalFormatting sqref="R41">
    <cfRule type="cellIs" dxfId="1028" priority="3" operator="equal">
      <formula>"varies"</formula>
    </cfRule>
  </conditionalFormatting>
  <conditionalFormatting sqref="R42">
    <cfRule type="cellIs" dxfId="1027" priority="2" operator="equal">
      <formula>"varies"</formula>
    </cfRule>
  </conditionalFormatting>
  <conditionalFormatting sqref="R43:R53">
    <cfRule type="cellIs" dxfId="1026"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64"/>
  <sheetViews>
    <sheetView showGridLines="0" workbookViewId="0">
      <selection activeCell="H38" sqref="H38"/>
    </sheetView>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820</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83" priority="3" operator="equal">
      <formula>"varies"</formula>
    </cfRule>
  </conditionalFormatting>
  <conditionalFormatting sqref="D47:E64">
    <cfRule type="cellIs" dxfId="8382" priority="2" operator="equal">
      <formula>"varies"</formula>
    </cfRule>
  </conditionalFormatting>
  <conditionalFormatting sqref="I47 I49 H47:H49 H50:I64">
    <cfRule type="cellIs" dxfId="8381" priority="1" operator="equal">
      <formula>"varies"</formula>
    </cfRule>
  </conditionalFormatting>
  <dataValidations count="1">
    <dataValidation type="list" showInputMessage="1" showErrorMessage="1" sqref="F47:F64" xr:uid="{00000000-0002-0000-0B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B1:AA67"/>
  <sheetViews>
    <sheetView showGridLines="0" workbookViewId="0">
      <selection activeCell="N35" sqref="N35:S35"/>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307</v>
      </c>
      <c r="E7" s="1023" t="s">
        <v>787</v>
      </c>
      <c r="F7" s="1023"/>
      <c r="G7" s="1023"/>
      <c r="H7" s="332"/>
      <c r="I7" s="332"/>
      <c r="J7" s="333"/>
      <c r="K7" s="132"/>
      <c r="L7" s="331"/>
      <c r="M7" s="332"/>
      <c r="N7" s="1022" t="s">
        <v>308</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309</v>
      </c>
      <c r="E34" s="1023" t="s">
        <v>787</v>
      </c>
      <c r="F34" s="1023"/>
      <c r="G34" s="1023"/>
      <c r="H34" s="332"/>
      <c r="I34" s="332"/>
      <c r="J34" s="333"/>
      <c r="K34" s="132"/>
      <c r="L34" s="331"/>
      <c r="M34" s="332"/>
      <c r="N34" s="1022" t="s">
        <v>310</v>
      </c>
      <c r="O34" s="1023" t="s">
        <v>787</v>
      </c>
      <c r="P34" s="1023"/>
      <c r="Q34" s="1023"/>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1025" priority="114" operator="equal">
      <formula>"varies"</formula>
    </cfRule>
  </conditionalFormatting>
  <conditionalFormatting sqref="C13:D27 C40:D54 M13:N27 M40:N54 H14:H26 H41:H53 R14:R26 R41:R53">
    <cfRule type="cellIs" dxfId="1024" priority="113" operator="equal">
      <formula>"varies"</formula>
    </cfRule>
  </conditionalFormatting>
  <conditionalFormatting sqref="C13:D27 C40:D54 M13:N27 M40:N54 H14:H26 H41:H53 R14:R26 R41:R53">
    <cfRule type="cellIs" dxfId="1023" priority="112" operator="equal">
      <formula>"varies"</formula>
    </cfRule>
  </conditionalFormatting>
  <conditionalFormatting sqref="C13:D27 C40:D54 M13:N27 M40:N54 H14:H26 H41:H53 R14:R26 R41:R53">
    <cfRule type="cellIs" dxfId="1022" priority="111" operator="equal">
      <formula>"varies"</formula>
    </cfRule>
  </conditionalFormatting>
  <conditionalFormatting sqref="C13:D27 C40:D54 M13:N27 M40:N54 H14:H26 H41:H53 R14:R26 R41:R53">
    <cfRule type="cellIs" dxfId="1021" priority="110" operator="equal">
      <formula>"varies"</formula>
    </cfRule>
  </conditionalFormatting>
  <conditionalFormatting sqref="C13:D27 C40:D54 M13:N27 M40:N54 H14:H26 H41:H53 R14:R26 R41:R53">
    <cfRule type="cellIs" dxfId="1020" priority="109" operator="equal">
      <formula>"varies"</formula>
    </cfRule>
  </conditionalFormatting>
  <conditionalFormatting sqref="C13:D27 C40:D54 M13:N27 M40:N54 H14:H26 H41:H53 R14:R26 R41:R53">
    <cfRule type="cellIs" dxfId="1019" priority="108" operator="equal">
      <formula>"varies"</formula>
    </cfRule>
  </conditionalFormatting>
  <conditionalFormatting sqref="C13:D27 C40:D54 M13:N27 M40:N54 H14:H26 H41:H53 R14:R26 R41:R53">
    <cfRule type="cellIs" dxfId="1018" priority="107" operator="equal">
      <formula>"varies"</formula>
    </cfRule>
  </conditionalFormatting>
  <conditionalFormatting sqref="D13:D27">
    <cfRule type="cellIs" dxfId="1017" priority="106" operator="equal">
      <formula>"varies"</formula>
    </cfRule>
  </conditionalFormatting>
  <conditionalFormatting sqref="N13:N27">
    <cfRule type="cellIs" dxfId="1016" priority="105" operator="equal">
      <formula>"varies"</formula>
    </cfRule>
  </conditionalFormatting>
  <conditionalFormatting sqref="N40:N54">
    <cfRule type="cellIs" dxfId="1015" priority="104" operator="equal">
      <formula>"varies"</formula>
    </cfRule>
  </conditionalFormatting>
  <conditionalFormatting sqref="N40:N54">
    <cfRule type="cellIs" dxfId="1014" priority="103" operator="equal">
      <formula>"varies"</formula>
    </cfRule>
  </conditionalFormatting>
  <conditionalFormatting sqref="D40:D54">
    <cfRule type="cellIs" dxfId="1013" priority="102" operator="equal">
      <formula>"varies"</formula>
    </cfRule>
  </conditionalFormatting>
  <conditionalFormatting sqref="D40:D54">
    <cfRule type="cellIs" dxfId="1012" priority="101" operator="equal">
      <formula>"varies"</formula>
    </cfRule>
  </conditionalFormatting>
  <conditionalFormatting sqref="N40:N54">
    <cfRule type="cellIs" dxfId="1011" priority="100" operator="equal">
      <formula>"varies"</formula>
    </cfRule>
  </conditionalFormatting>
  <conditionalFormatting sqref="N13:N27">
    <cfRule type="cellIs" dxfId="1010" priority="99" operator="equal">
      <formula>"varies"</formula>
    </cfRule>
  </conditionalFormatting>
  <conditionalFormatting sqref="D40:D54">
    <cfRule type="cellIs" dxfId="1009" priority="98" operator="equal">
      <formula>"varies"</formula>
    </cfRule>
  </conditionalFormatting>
  <conditionalFormatting sqref="N40:N54">
    <cfRule type="cellIs" dxfId="1008" priority="97" operator="equal">
      <formula>"varies"</formula>
    </cfRule>
  </conditionalFormatting>
  <conditionalFormatting sqref="C13:C27">
    <cfRule type="cellIs" dxfId="1007" priority="96" operator="equal">
      <formula>"varies"</formula>
    </cfRule>
  </conditionalFormatting>
  <conditionalFormatting sqref="C40:C54">
    <cfRule type="cellIs" dxfId="1006" priority="95" operator="equal">
      <formula>"varies"</formula>
    </cfRule>
  </conditionalFormatting>
  <conditionalFormatting sqref="M13:M27">
    <cfRule type="cellIs" dxfId="1005" priority="94" operator="equal">
      <formula>"varies"</formula>
    </cfRule>
  </conditionalFormatting>
  <conditionalFormatting sqref="M40:M54">
    <cfRule type="cellIs" dxfId="1004" priority="93" operator="equal">
      <formula>"varies"</formula>
    </cfRule>
  </conditionalFormatting>
  <conditionalFormatting sqref="H14">
    <cfRule type="cellIs" dxfId="1003" priority="92" operator="equal">
      <formula>"varies"</formula>
    </cfRule>
  </conditionalFormatting>
  <conditionalFormatting sqref="H15">
    <cfRule type="cellIs" dxfId="1002" priority="91" operator="equal">
      <formula>"varies"</formula>
    </cfRule>
  </conditionalFormatting>
  <conditionalFormatting sqref="H16:H26">
    <cfRule type="cellIs" dxfId="1001" priority="90" operator="equal">
      <formula>"varies"</formula>
    </cfRule>
  </conditionalFormatting>
  <conditionalFormatting sqref="H41">
    <cfRule type="cellIs" dxfId="1000" priority="89" operator="equal">
      <formula>"varies"</formula>
    </cfRule>
  </conditionalFormatting>
  <conditionalFormatting sqref="H42">
    <cfRule type="cellIs" dxfId="999" priority="88" operator="equal">
      <formula>"varies"</formula>
    </cfRule>
  </conditionalFormatting>
  <conditionalFormatting sqref="H43:H53">
    <cfRule type="cellIs" dxfId="998" priority="87" operator="equal">
      <formula>"varies"</formula>
    </cfRule>
  </conditionalFormatting>
  <conditionalFormatting sqref="R14">
    <cfRule type="cellIs" dxfId="997" priority="86" operator="equal">
      <formula>"varies"</formula>
    </cfRule>
  </conditionalFormatting>
  <conditionalFormatting sqref="R15">
    <cfRule type="cellIs" dxfId="996" priority="85" operator="equal">
      <formula>"varies"</formula>
    </cfRule>
  </conditionalFormatting>
  <conditionalFormatting sqref="R16:R26">
    <cfRule type="cellIs" dxfId="995" priority="84" operator="equal">
      <formula>"varies"</formula>
    </cfRule>
  </conditionalFormatting>
  <conditionalFormatting sqref="R41">
    <cfRule type="cellIs" dxfId="994" priority="83" operator="equal">
      <formula>"varies"</formula>
    </cfRule>
  </conditionalFormatting>
  <conditionalFormatting sqref="R42">
    <cfRule type="cellIs" dxfId="993" priority="82" operator="equal">
      <formula>"varies"</formula>
    </cfRule>
  </conditionalFormatting>
  <conditionalFormatting sqref="R43:R53">
    <cfRule type="cellIs" dxfId="992" priority="81" operator="equal">
      <formula>"varies"</formula>
    </cfRule>
  </conditionalFormatting>
  <conditionalFormatting sqref="C40">
    <cfRule type="cellIs" dxfId="991" priority="80" operator="equal">
      <formula>"varies"</formula>
    </cfRule>
  </conditionalFormatting>
  <conditionalFormatting sqref="D13:D27">
    <cfRule type="cellIs" dxfId="990" priority="79" operator="equal">
      <formula>"varies"</formula>
    </cfRule>
  </conditionalFormatting>
  <conditionalFormatting sqref="N13:N27">
    <cfRule type="cellIs" dxfId="989" priority="78" operator="equal">
      <formula>"varies"</formula>
    </cfRule>
  </conditionalFormatting>
  <conditionalFormatting sqref="N40:N54">
    <cfRule type="cellIs" dxfId="988" priority="77" operator="equal">
      <formula>"varies"</formula>
    </cfRule>
  </conditionalFormatting>
  <conditionalFormatting sqref="N40:N54">
    <cfRule type="cellIs" dxfId="987" priority="76" operator="equal">
      <formula>"varies"</formula>
    </cfRule>
  </conditionalFormatting>
  <conditionalFormatting sqref="D40:D54">
    <cfRule type="cellIs" dxfId="986" priority="75" operator="equal">
      <formula>"varies"</formula>
    </cfRule>
  </conditionalFormatting>
  <conditionalFormatting sqref="D40:D54">
    <cfRule type="cellIs" dxfId="985" priority="74" operator="equal">
      <formula>"varies"</formula>
    </cfRule>
  </conditionalFormatting>
  <conditionalFormatting sqref="N40:N54">
    <cfRule type="cellIs" dxfId="984" priority="73" operator="equal">
      <formula>"varies"</formula>
    </cfRule>
  </conditionalFormatting>
  <conditionalFormatting sqref="N13:N27">
    <cfRule type="cellIs" dxfId="983" priority="72" operator="equal">
      <formula>"varies"</formula>
    </cfRule>
  </conditionalFormatting>
  <conditionalFormatting sqref="D40:D54">
    <cfRule type="cellIs" dxfId="982" priority="71" operator="equal">
      <formula>"varies"</formula>
    </cfRule>
  </conditionalFormatting>
  <conditionalFormatting sqref="N40:N54">
    <cfRule type="cellIs" dxfId="981" priority="70" operator="equal">
      <formula>"varies"</formula>
    </cfRule>
  </conditionalFormatting>
  <conditionalFormatting sqref="C13:C27">
    <cfRule type="cellIs" dxfId="980" priority="69" operator="equal">
      <formula>"varies"</formula>
    </cfRule>
  </conditionalFormatting>
  <conditionalFormatting sqref="C40:C54">
    <cfRule type="cellIs" dxfId="979" priority="68" operator="equal">
      <formula>"varies"</formula>
    </cfRule>
  </conditionalFormatting>
  <conditionalFormatting sqref="M13:M27">
    <cfRule type="cellIs" dxfId="978" priority="67" operator="equal">
      <formula>"varies"</formula>
    </cfRule>
  </conditionalFormatting>
  <conditionalFormatting sqref="M40:M54">
    <cfRule type="cellIs" dxfId="977" priority="66" operator="equal">
      <formula>"varies"</formula>
    </cfRule>
  </conditionalFormatting>
  <conditionalFormatting sqref="H14">
    <cfRule type="cellIs" dxfId="976" priority="65" operator="equal">
      <formula>"varies"</formula>
    </cfRule>
  </conditionalFormatting>
  <conditionalFormatting sqref="H15">
    <cfRule type="cellIs" dxfId="975" priority="64" operator="equal">
      <formula>"varies"</formula>
    </cfRule>
  </conditionalFormatting>
  <conditionalFormatting sqref="H16:H26">
    <cfRule type="cellIs" dxfId="974" priority="63" operator="equal">
      <formula>"varies"</formula>
    </cfRule>
  </conditionalFormatting>
  <conditionalFormatting sqref="H41">
    <cfRule type="cellIs" dxfId="973" priority="62" operator="equal">
      <formula>"varies"</formula>
    </cfRule>
  </conditionalFormatting>
  <conditionalFormatting sqref="H42">
    <cfRule type="cellIs" dxfId="972" priority="61" operator="equal">
      <formula>"varies"</formula>
    </cfRule>
  </conditionalFormatting>
  <conditionalFormatting sqref="H43:H53">
    <cfRule type="cellIs" dxfId="971" priority="60" operator="equal">
      <formula>"varies"</formula>
    </cfRule>
  </conditionalFormatting>
  <conditionalFormatting sqref="R14">
    <cfRule type="cellIs" dxfId="970" priority="59" operator="equal">
      <formula>"varies"</formula>
    </cfRule>
  </conditionalFormatting>
  <conditionalFormatting sqref="R15">
    <cfRule type="cellIs" dxfId="969" priority="58" operator="equal">
      <formula>"varies"</formula>
    </cfRule>
  </conditionalFormatting>
  <conditionalFormatting sqref="R16:R26">
    <cfRule type="cellIs" dxfId="968" priority="57" operator="equal">
      <formula>"varies"</formula>
    </cfRule>
  </conditionalFormatting>
  <conditionalFormatting sqref="R41">
    <cfRule type="cellIs" dxfId="967" priority="56" operator="equal">
      <formula>"varies"</formula>
    </cfRule>
  </conditionalFormatting>
  <conditionalFormatting sqref="R42">
    <cfRule type="cellIs" dxfId="966" priority="55" operator="equal">
      <formula>"varies"</formula>
    </cfRule>
  </conditionalFormatting>
  <conditionalFormatting sqref="R43:R53">
    <cfRule type="cellIs" dxfId="965" priority="54" operator="equal">
      <formula>"varies"</formula>
    </cfRule>
  </conditionalFormatting>
  <conditionalFormatting sqref="M13">
    <cfRule type="cellIs" dxfId="964" priority="53" operator="equal">
      <formula>"varies"</formula>
    </cfRule>
  </conditionalFormatting>
  <conditionalFormatting sqref="D13:D27">
    <cfRule type="cellIs" dxfId="963" priority="52" operator="equal">
      <formula>"varies"</formula>
    </cfRule>
  </conditionalFormatting>
  <conditionalFormatting sqref="N13:N27">
    <cfRule type="cellIs" dxfId="962" priority="51" operator="equal">
      <formula>"varies"</formula>
    </cfRule>
  </conditionalFormatting>
  <conditionalFormatting sqref="N40:N54">
    <cfRule type="cellIs" dxfId="961" priority="50" operator="equal">
      <formula>"varies"</formula>
    </cfRule>
  </conditionalFormatting>
  <conditionalFormatting sqref="N40:N54">
    <cfRule type="cellIs" dxfId="960" priority="49" operator="equal">
      <formula>"varies"</formula>
    </cfRule>
  </conditionalFormatting>
  <conditionalFormatting sqref="D40:D54">
    <cfRule type="cellIs" dxfId="959" priority="48" operator="equal">
      <formula>"varies"</formula>
    </cfRule>
  </conditionalFormatting>
  <conditionalFormatting sqref="D40:D54">
    <cfRule type="cellIs" dxfId="958" priority="47" operator="equal">
      <formula>"varies"</formula>
    </cfRule>
  </conditionalFormatting>
  <conditionalFormatting sqref="N40:N54">
    <cfRule type="cellIs" dxfId="957" priority="46" operator="equal">
      <formula>"varies"</formula>
    </cfRule>
  </conditionalFormatting>
  <conditionalFormatting sqref="N13:N27">
    <cfRule type="cellIs" dxfId="956" priority="45" operator="equal">
      <formula>"varies"</formula>
    </cfRule>
  </conditionalFormatting>
  <conditionalFormatting sqref="D40:D54">
    <cfRule type="cellIs" dxfId="955" priority="44" operator="equal">
      <formula>"varies"</formula>
    </cfRule>
  </conditionalFormatting>
  <conditionalFormatting sqref="N40:N54">
    <cfRule type="cellIs" dxfId="954" priority="43" operator="equal">
      <formula>"varies"</formula>
    </cfRule>
  </conditionalFormatting>
  <conditionalFormatting sqref="C13:C27">
    <cfRule type="cellIs" dxfId="953" priority="42" operator="equal">
      <formula>"varies"</formula>
    </cfRule>
  </conditionalFormatting>
  <conditionalFormatting sqref="C40:C54">
    <cfRule type="cellIs" dxfId="952" priority="41" operator="equal">
      <formula>"varies"</formula>
    </cfRule>
  </conditionalFormatting>
  <conditionalFormatting sqref="M13:M27">
    <cfRule type="cellIs" dxfId="951" priority="40" operator="equal">
      <formula>"varies"</formula>
    </cfRule>
  </conditionalFormatting>
  <conditionalFormatting sqref="M40:M54">
    <cfRule type="cellIs" dxfId="950" priority="39" operator="equal">
      <formula>"varies"</formula>
    </cfRule>
  </conditionalFormatting>
  <conditionalFormatting sqref="H14">
    <cfRule type="cellIs" dxfId="949" priority="38" operator="equal">
      <formula>"varies"</formula>
    </cfRule>
  </conditionalFormatting>
  <conditionalFormatting sqref="H15">
    <cfRule type="cellIs" dxfId="948" priority="37" operator="equal">
      <formula>"varies"</formula>
    </cfRule>
  </conditionalFormatting>
  <conditionalFormatting sqref="H16:H26">
    <cfRule type="cellIs" dxfId="947" priority="36" operator="equal">
      <formula>"varies"</formula>
    </cfRule>
  </conditionalFormatting>
  <conditionalFormatting sqref="H41">
    <cfRule type="cellIs" dxfId="946" priority="35" operator="equal">
      <formula>"varies"</formula>
    </cfRule>
  </conditionalFormatting>
  <conditionalFormatting sqref="H42">
    <cfRule type="cellIs" dxfId="945" priority="34" operator="equal">
      <formula>"varies"</formula>
    </cfRule>
  </conditionalFormatting>
  <conditionalFormatting sqref="H43:H53">
    <cfRule type="cellIs" dxfId="944" priority="33" operator="equal">
      <formula>"varies"</formula>
    </cfRule>
  </conditionalFormatting>
  <conditionalFormatting sqref="R14">
    <cfRule type="cellIs" dxfId="943" priority="32" operator="equal">
      <formula>"varies"</formula>
    </cfRule>
  </conditionalFormatting>
  <conditionalFormatting sqref="R15">
    <cfRule type="cellIs" dxfId="942" priority="31" operator="equal">
      <formula>"varies"</formula>
    </cfRule>
  </conditionalFormatting>
  <conditionalFormatting sqref="R16:R26">
    <cfRule type="cellIs" dxfId="941" priority="30" operator="equal">
      <formula>"varies"</formula>
    </cfRule>
  </conditionalFormatting>
  <conditionalFormatting sqref="R41">
    <cfRule type="cellIs" dxfId="940" priority="29" operator="equal">
      <formula>"varies"</formula>
    </cfRule>
  </conditionalFormatting>
  <conditionalFormatting sqref="R42">
    <cfRule type="cellIs" dxfId="939" priority="28" operator="equal">
      <formula>"varies"</formula>
    </cfRule>
  </conditionalFormatting>
  <conditionalFormatting sqref="R43:R53">
    <cfRule type="cellIs" dxfId="938" priority="27" operator="equal">
      <formula>"varies"</formula>
    </cfRule>
  </conditionalFormatting>
  <conditionalFormatting sqref="D13:D27">
    <cfRule type="cellIs" dxfId="937" priority="26" operator="equal">
      <formula>"varies"</formula>
    </cfRule>
  </conditionalFormatting>
  <conditionalFormatting sqref="N13:N27">
    <cfRule type="cellIs" dxfId="936" priority="25" operator="equal">
      <formula>"varies"</formula>
    </cfRule>
  </conditionalFormatting>
  <conditionalFormatting sqref="N40:N54">
    <cfRule type="cellIs" dxfId="935" priority="24" operator="equal">
      <formula>"varies"</formula>
    </cfRule>
  </conditionalFormatting>
  <conditionalFormatting sqref="N40:N54">
    <cfRule type="cellIs" dxfId="934" priority="23" operator="equal">
      <formula>"varies"</formula>
    </cfRule>
  </conditionalFormatting>
  <conditionalFormatting sqref="D40:D54">
    <cfRule type="cellIs" dxfId="933" priority="22" operator="equal">
      <formula>"varies"</formula>
    </cfRule>
  </conditionalFormatting>
  <conditionalFormatting sqref="D40:D54">
    <cfRule type="cellIs" dxfId="932" priority="21" operator="equal">
      <formula>"varies"</formula>
    </cfRule>
  </conditionalFormatting>
  <conditionalFormatting sqref="N40:N54">
    <cfRule type="cellIs" dxfId="931" priority="20" operator="equal">
      <formula>"varies"</formula>
    </cfRule>
  </conditionalFormatting>
  <conditionalFormatting sqref="N13:N27">
    <cfRule type="cellIs" dxfId="930" priority="19" operator="equal">
      <formula>"varies"</formula>
    </cfRule>
  </conditionalFormatting>
  <conditionalFormatting sqref="D40:D54">
    <cfRule type="cellIs" dxfId="929" priority="18" operator="equal">
      <formula>"varies"</formula>
    </cfRule>
  </conditionalFormatting>
  <conditionalFormatting sqref="N40:N54">
    <cfRule type="cellIs" dxfId="928" priority="17" operator="equal">
      <formula>"varies"</formula>
    </cfRule>
  </conditionalFormatting>
  <conditionalFormatting sqref="C13:C27">
    <cfRule type="cellIs" dxfId="927" priority="16" operator="equal">
      <formula>"varies"</formula>
    </cfRule>
  </conditionalFormatting>
  <conditionalFormatting sqref="C40:C54">
    <cfRule type="cellIs" dxfId="926" priority="15" operator="equal">
      <formula>"varies"</formula>
    </cfRule>
  </conditionalFormatting>
  <conditionalFormatting sqref="M13:M27">
    <cfRule type="cellIs" dxfId="925" priority="14" operator="equal">
      <formula>"varies"</formula>
    </cfRule>
  </conditionalFormatting>
  <conditionalFormatting sqref="M40:M54">
    <cfRule type="cellIs" dxfId="924" priority="13" operator="equal">
      <formula>"varies"</formula>
    </cfRule>
  </conditionalFormatting>
  <conditionalFormatting sqref="H14">
    <cfRule type="cellIs" dxfId="923" priority="12" operator="equal">
      <formula>"varies"</formula>
    </cfRule>
  </conditionalFormatting>
  <conditionalFormatting sqref="H15">
    <cfRule type="cellIs" dxfId="922" priority="11" operator="equal">
      <formula>"varies"</formula>
    </cfRule>
  </conditionalFormatting>
  <conditionalFormatting sqref="H16:H26">
    <cfRule type="cellIs" dxfId="921" priority="10" operator="equal">
      <formula>"varies"</formula>
    </cfRule>
  </conditionalFormatting>
  <conditionalFormatting sqref="H41">
    <cfRule type="cellIs" dxfId="920" priority="9" operator="equal">
      <formula>"varies"</formula>
    </cfRule>
  </conditionalFormatting>
  <conditionalFormatting sqref="H42">
    <cfRule type="cellIs" dxfId="919" priority="8" operator="equal">
      <formula>"varies"</formula>
    </cfRule>
  </conditionalFormatting>
  <conditionalFormatting sqref="H43:H53">
    <cfRule type="cellIs" dxfId="918" priority="7" operator="equal">
      <formula>"varies"</formula>
    </cfRule>
  </conditionalFormatting>
  <conditionalFormatting sqref="R14">
    <cfRule type="cellIs" dxfId="917" priority="6" operator="equal">
      <formula>"varies"</formula>
    </cfRule>
  </conditionalFormatting>
  <conditionalFormatting sqref="R15">
    <cfRule type="cellIs" dxfId="916" priority="5" operator="equal">
      <formula>"varies"</formula>
    </cfRule>
  </conditionalFormatting>
  <conditionalFormatting sqref="R16:R26">
    <cfRule type="cellIs" dxfId="915" priority="4" operator="equal">
      <formula>"varies"</formula>
    </cfRule>
  </conditionalFormatting>
  <conditionalFormatting sqref="R41">
    <cfRule type="cellIs" dxfId="914" priority="3" operator="equal">
      <formula>"varies"</formula>
    </cfRule>
  </conditionalFormatting>
  <conditionalFormatting sqref="R42">
    <cfRule type="cellIs" dxfId="913" priority="2" operator="equal">
      <formula>"varies"</formula>
    </cfRule>
  </conditionalFormatting>
  <conditionalFormatting sqref="R43:R53">
    <cfRule type="cellIs" dxfId="912"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1023"/>
      <c r="D7" s="1022" t="s">
        <v>311</v>
      </c>
      <c r="E7" s="1023" t="s">
        <v>787</v>
      </c>
      <c r="F7" s="1023"/>
      <c r="G7" s="1023"/>
      <c r="H7" s="1023"/>
      <c r="I7" s="1023"/>
      <c r="J7" s="1024"/>
      <c r="K7" s="132"/>
      <c r="L7" s="209"/>
      <c r="M7" s="1023"/>
      <c r="N7" s="1022" t="s">
        <v>312</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313</v>
      </c>
      <c r="E34" s="1023" t="s">
        <v>787</v>
      </c>
      <c r="F34" s="1023"/>
      <c r="G34" s="1023"/>
      <c r="H34" s="332"/>
      <c r="I34" s="332"/>
      <c r="J34" s="333"/>
      <c r="K34" s="132"/>
      <c r="L34" s="331"/>
      <c r="M34" s="332"/>
      <c r="N34" s="1022" t="s">
        <v>314</v>
      </c>
      <c r="O34" s="1023" t="s">
        <v>787</v>
      </c>
      <c r="P34" s="1023"/>
      <c r="Q34" s="1023"/>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911" priority="114" operator="equal">
      <formula>"varies"</formula>
    </cfRule>
  </conditionalFormatting>
  <conditionalFormatting sqref="C13:D27 C40:D54 M13:N27 M40:N54 H14:H26 H41:H53 R14:R26 R41:R53">
    <cfRule type="cellIs" dxfId="910" priority="113" operator="equal">
      <formula>"varies"</formula>
    </cfRule>
  </conditionalFormatting>
  <conditionalFormatting sqref="C13:D27 C40:D54 M13:N27 M40:N54 H14:H26 H41:H53 R14:R26 R41:R53">
    <cfRule type="cellIs" dxfId="909" priority="112" operator="equal">
      <formula>"varies"</formula>
    </cfRule>
  </conditionalFormatting>
  <conditionalFormatting sqref="C13:D27 C40:D54 M13:N27 M40:N54 H14:H26 H41:H53 R14:R26 R41:R53">
    <cfRule type="cellIs" dxfId="908" priority="111" operator="equal">
      <formula>"varies"</formula>
    </cfRule>
  </conditionalFormatting>
  <conditionalFormatting sqref="C13:D27 C40:D54 M13:N27 M40:N54 H14:H26 H41:H53 R14:R26 R41:R53">
    <cfRule type="cellIs" dxfId="907" priority="110" operator="equal">
      <formula>"varies"</formula>
    </cfRule>
  </conditionalFormatting>
  <conditionalFormatting sqref="C13:D27 C40:D54 M13:N27 M40:N54 H14:H26 H41:H53 R14:R26 R41:R53">
    <cfRule type="cellIs" dxfId="906" priority="109" operator="equal">
      <formula>"varies"</formula>
    </cfRule>
  </conditionalFormatting>
  <conditionalFormatting sqref="C13:D27 C40:D54 M13:N27 M40:N54 H14:H26 H41:H53 R14:R26 R41:R53">
    <cfRule type="cellIs" dxfId="905" priority="108" operator="equal">
      <formula>"varies"</formula>
    </cfRule>
  </conditionalFormatting>
  <conditionalFormatting sqref="C13:D27 C40:D54 M13:N27 M40:N54 H14:H26 H41:H53 R14:R26 R41:R53">
    <cfRule type="cellIs" dxfId="904" priority="107" operator="equal">
      <formula>"varies"</formula>
    </cfRule>
  </conditionalFormatting>
  <conditionalFormatting sqref="D13:D27">
    <cfRule type="cellIs" dxfId="903" priority="106" operator="equal">
      <formula>"varies"</formula>
    </cfRule>
  </conditionalFormatting>
  <conditionalFormatting sqref="N13:N27">
    <cfRule type="cellIs" dxfId="902" priority="105" operator="equal">
      <formula>"varies"</formula>
    </cfRule>
  </conditionalFormatting>
  <conditionalFormatting sqref="N40:N54">
    <cfRule type="cellIs" dxfId="901" priority="104" operator="equal">
      <formula>"varies"</formula>
    </cfRule>
  </conditionalFormatting>
  <conditionalFormatting sqref="N40:N54">
    <cfRule type="cellIs" dxfId="900" priority="103" operator="equal">
      <formula>"varies"</formula>
    </cfRule>
  </conditionalFormatting>
  <conditionalFormatting sqref="D40:D54">
    <cfRule type="cellIs" dxfId="899" priority="102" operator="equal">
      <formula>"varies"</formula>
    </cfRule>
  </conditionalFormatting>
  <conditionalFormatting sqref="D40:D54">
    <cfRule type="cellIs" dxfId="898" priority="101" operator="equal">
      <formula>"varies"</formula>
    </cfRule>
  </conditionalFormatting>
  <conditionalFormatting sqref="N40:N54">
    <cfRule type="cellIs" dxfId="897" priority="100" operator="equal">
      <formula>"varies"</formula>
    </cfRule>
  </conditionalFormatting>
  <conditionalFormatting sqref="N13:N27">
    <cfRule type="cellIs" dxfId="896" priority="99" operator="equal">
      <formula>"varies"</formula>
    </cfRule>
  </conditionalFormatting>
  <conditionalFormatting sqref="D40:D54">
    <cfRule type="cellIs" dxfId="895" priority="98" operator="equal">
      <formula>"varies"</formula>
    </cfRule>
  </conditionalFormatting>
  <conditionalFormatting sqref="N40:N54">
    <cfRule type="cellIs" dxfId="894" priority="97" operator="equal">
      <formula>"varies"</formula>
    </cfRule>
  </conditionalFormatting>
  <conditionalFormatting sqref="C13:C27">
    <cfRule type="cellIs" dxfId="893" priority="96" operator="equal">
      <formula>"varies"</formula>
    </cfRule>
  </conditionalFormatting>
  <conditionalFormatting sqref="C40:C54">
    <cfRule type="cellIs" dxfId="892" priority="95" operator="equal">
      <formula>"varies"</formula>
    </cfRule>
  </conditionalFormatting>
  <conditionalFormatting sqref="M13:M27">
    <cfRule type="cellIs" dxfId="891" priority="94" operator="equal">
      <formula>"varies"</formula>
    </cfRule>
  </conditionalFormatting>
  <conditionalFormatting sqref="M40:M54">
    <cfRule type="cellIs" dxfId="890" priority="93" operator="equal">
      <formula>"varies"</formula>
    </cfRule>
  </conditionalFormatting>
  <conditionalFormatting sqref="H14">
    <cfRule type="cellIs" dxfId="889" priority="92" operator="equal">
      <formula>"varies"</formula>
    </cfRule>
  </conditionalFormatting>
  <conditionalFormatting sqref="H15">
    <cfRule type="cellIs" dxfId="888" priority="91" operator="equal">
      <formula>"varies"</formula>
    </cfRule>
  </conditionalFormatting>
  <conditionalFormatting sqref="H16:H26">
    <cfRule type="cellIs" dxfId="887" priority="90" operator="equal">
      <formula>"varies"</formula>
    </cfRule>
  </conditionalFormatting>
  <conditionalFormatting sqref="H41">
    <cfRule type="cellIs" dxfId="886" priority="89" operator="equal">
      <formula>"varies"</formula>
    </cfRule>
  </conditionalFormatting>
  <conditionalFormatting sqref="H42">
    <cfRule type="cellIs" dxfId="885" priority="88" operator="equal">
      <formula>"varies"</formula>
    </cfRule>
  </conditionalFormatting>
  <conditionalFormatting sqref="H43:H53">
    <cfRule type="cellIs" dxfId="884" priority="87" operator="equal">
      <formula>"varies"</formula>
    </cfRule>
  </conditionalFormatting>
  <conditionalFormatting sqref="R14">
    <cfRule type="cellIs" dxfId="883" priority="86" operator="equal">
      <formula>"varies"</formula>
    </cfRule>
  </conditionalFormatting>
  <conditionalFormatting sqref="R15">
    <cfRule type="cellIs" dxfId="882" priority="85" operator="equal">
      <formula>"varies"</formula>
    </cfRule>
  </conditionalFormatting>
  <conditionalFormatting sqref="R16:R26">
    <cfRule type="cellIs" dxfId="881" priority="84" operator="equal">
      <formula>"varies"</formula>
    </cfRule>
  </conditionalFormatting>
  <conditionalFormatting sqref="R41">
    <cfRule type="cellIs" dxfId="880" priority="83" operator="equal">
      <formula>"varies"</formula>
    </cfRule>
  </conditionalFormatting>
  <conditionalFormatting sqref="R42">
    <cfRule type="cellIs" dxfId="879" priority="82" operator="equal">
      <formula>"varies"</formula>
    </cfRule>
  </conditionalFormatting>
  <conditionalFormatting sqref="R43:R53">
    <cfRule type="cellIs" dxfId="878" priority="81" operator="equal">
      <formula>"varies"</formula>
    </cfRule>
  </conditionalFormatting>
  <conditionalFormatting sqref="C40">
    <cfRule type="cellIs" dxfId="877" priority="80" operator="equal">
      <formula>"varies"</formula>
    </cfRule>
  </conditionalFormatting>
  <conditionalFormatting sqref="D13:D27">
    <cfRule type="cellIs" dxfId="876" priority="79" operator="equal">
      <formula>"varies"</formula>
    </cfRule>
  </conditionalFormatting>
  <conditionalFormatting sqref="N13:N27">
    <cfRule type="cellIs" dxfId="875" priority="78" operator="equal">
      <formula>"varies"</formula>
    </cfRule>
  </conditionalFormatting>
  <conditionalFormatting sqref="N40:N54">
    <cfRule type="cellIs" dxfId="874" priority="77" operator="equal">
      <formula>"varies"</formula>
    </cfRule>
  </conditionalFormatting>
  <conditionalFormatting sqref="N40:N54">
    <cfRule type="cellIs" dxfId="873" priority="76" operator="equal">
      <formula>"varies"</formula>
    </cfRule>
  </conditionalFormatting>
  <conditionalFormatting sqref="D40:D54">
    <cfRule type="cellIs" dxfId="872" priority="75" operator="equal">
      <formula>"varies"</formula>
    </cfRule>
  </conditionalFormatting>
  <conditionalFormatting sqref="D40:D54">
    <cfRule type="cellIs" dxfId="871" priority="74" operator="equal">
      <formula>"varies"</formula>
    </cfRule>
  </conditionalFormatting>
  <conditionalFormatting sqref="N40:N54">
    <cfRule type="cellIs" dxfId="870" priority="73" operator="equal">
      <formula>"varies"</formula>
    </cfRule>
  </conditionalFormatting>
  <conditionalFormatting sqref="N13:N27">
    <cfRule type="cellIs" dxfId="869" priority="72" operator="equal">
      <formula>"varies"</formula>
    </cfRule>
  </conditionalFormatting>
  <conditionalFormatting sqref="D40:D54">
    <cfRule type="cellIs" dxfId="868" priority="71" operator="equal">
      <formula>"varies"</formula>
    </cfRule>
  </conditionalFormatting>
  <conditionalFormatting sqref="N40:N54">
    <cfRule type="cellIs" dxfId="867" priority="70" operator="equal">
      <formula>"varies"</formula>
    </cfRule>
  </conditionalFormatting>
  <conditionalFormatting sqref="C13:C27">
    <cfRule type="cellIs" dxfId="866" priority="69" operator="equal">
      <formula>"varies"</formula>
    </cfRule>
  </conditionalFormatting>
  <conditionalFormatting sqref="C40:C54">
    <cfRule type="cellIs" dxfId="865" priority="68" operator="equal">
      <formula>"varies"</formula>
    </cfRule>
  </conditionalFormatting>
  <conditionalFormatting sqref="M13:M27">
    <cfRule type="cellIs" dxfId="864" priority="67" operator="equal">
      <formula>"varies"</formula>
    </cfRule>
  </conditionalFormatting>
  <conditionalFormatting sqref="M40:M54">
    <cfRule type="cellIs" dxfId="863" priority="66" operator="equal">
      <formula>"varies"</formula>
    </cfRule>
  </conditionalFormatting>
  <conditionalFormatting sqref="H14">
    <cfRule type="cellIs" dxfId="862" priority="65" operator="equal">
      <formula>"varies"</formula>
    </cfRule>
  </conditionalFormatting>
  <conditionalFormatting sqref="H15">
    <cfRule type="cellIs" dxfId="861" priority="64" operator="equal">
      <formula>"varies"</formula>
    </cfRule>
  </conditionalFormatting>
  <conditionalFormatting sqref="H16:H26">
    <cfRule type="cellIs" dxfId="860" priority="63" operator="equal">
      <formula>"varies"</formula>
    </cfRule>
  </conditionalFormatting>
  <conditionalFormatting sqref="H41">
    <cfRule type="cellIs" dxfId="859" priority="62" operator="equal">
      <formula>"varies"</formula>
    </cfRule>
  </conditionalFormatting>
  <conditionalFormatting sqref="H42">
    <cfRule type="cellIs" dxfId="858" priority="61" operator="equal">
      <formula>"varies"</formula>
    </cfRule>
  </conditionalFormatting>
  <conditionalFormatting sqref="H43:H53">
    <cfRule type="cellIs" dxfId="857" priority="60" operator="equal">
      <formula>"varies"</formula>
    </cfRule>
  </conditionalFormatting>
  <conditionalFormatting sqref="R14">
    <cfRule type="cellIs" dxfId="856" priority="59" operator="equal">
      <formula>"varies"</formula>
    </cfRule>
  </conditionalFormatting>
  <conditionalFormatting sqref="R15">
    <cfRule type="cellIs" dxfId="855" priority="58" operator="equal">
      <formula>"varies"</formula>
    </cfRule>
  </conditionalFormatting>
  <conditionalFormatting sqref="R16:R26">
    <cfRule type="cellIs" dxfId="854" priority="57" operator="equal">
      <formula>"varies"</formula>
    </cfRule>
  </conditionalFormatting>
  <conditionalFormatting sqref="R41">
    <cfRule type="cellIs" dxfId="853" priority="56" operator="equal">
      <formula>"varies"</formula>
    </cfRule>
  </conditionalFormatting>
  <conditionalFormatting sqref="R42">
    <cfRule type="cellIs" dxfId="852" priority="55" operator="equal">
      <formula>"varies"</formula>
    </cfRule>
  </conditionalFormatting>
  <conditionalFormatting sqref="R43:R53">
    <cfRule type="cellIs" dxfId="851" priority="54" operator="equal">
      <formula>"varies"</formula>
    </cfRule>
  </conditionalFormatting>
  <conditionalFormatting sqref="M13">
    <cfRule type="cellIs" dxfId="850" priority="53" operator="equal">
      <formula>"varies"</formula>
    </cfRule>
  </conditionalFormatting>
  <conditionalFormatting sqref="D13:D27">
    <cfRule type="cellIs" dxfId="849" priority="52" operator="equal">
      <formula>"varies"</formula>
    </cfRule>
  </conditionalFormatting>
  <conditionalFormatting sqref="N13:N27">
    <cfRule type="cellIs" dxfId="848" priority="51" operator="equal">
      <formula>"varies"</formula>
    </cfRule>
  </conditionalFormatting>
  <conditionalFormatting sqref="N40:N54">
    <cfRule type="cellIs" dxfId="847" priority="50" operator="equal">
      <formula>"varies"</formula>
    </cfRule>
  </conditionalFormatting>
  <conditionalFormatting sqref="N40:N54">
    <cfRule type="cellIs" dxfId="846" priority="49" operator="equal">
      <formula>"varies"</formula>
    </cfRule>
  </conditionalFormatting>
  <conditionalFormatting sqref="D40:D54">
    <cfRule type="cellIs" dxfId="845" priority="48" operator="equal">
      <formula>"varies"</formula>
    </cfRule>
  </conditionalFormatting>
  <conditionalFormatting sqref="D40:D54">
    <cfRule type="cellIs" dxfId="844" priority="47" operator="equal">
      <formula>"varies"</formula>
    </cfRule>
  </conditionalFormatting>
  <conditionalFormatting sqref="N40:N54">
    <cfRule type="cellIs" dxfId="843" priority="46" operator="equal">
      <formula>"varies"</formula>
    </cfRule>
  </conditionalFormatting>
  <conditionalFormatting sqref="N13:N27">
    <cfRule type="cellIs" dxfId="842" priority="45" operator="equal">
      <formula>"varies"</formula>
    </cfRule>
  </conditionalFormatting>
  <conditionalFormatting sqref="D40:D54">
    <cfRule type="cellIs" dxfId="841" priority="44" operator="equal">
      <formula>"varies"</formula>
    </cfRule>
  </conditionalFormatting>
  <conditionalFormatting sqref="N40:N54">
    <cfRule type="cellIs" dxfId="840" priority="43" operator="equal">
      <formula>"varies"</formula>
    </cfRule>
  </conditionalFormatting>
  <conditionalFormatting sqref="C13:C27">
    <cfRule type="cellIs" dxfId="839" priority="42" operator="equal">
      <formula>"varies"</formula>
    </cfRule>
  </conditionalFormatting>
  <conditionalFormatting sqref="C40:C54">
    <cfRule type="cellIs" dxfId="838" priority="41" operator="equal">
      <formula>"varies"</formula>
    </cfRule>
  </conditionalFormatting>
  <conditionalFormatting sqref="M13:M27">
    <cfRule type="cellIs" dxfId="837" priority="40" operator="equal">
      <formula>"varies"</formula>
    </cfRule>
  </conditionalFormatting>
  <conditionalFormatting sqref="M40:M54">
    <cfRule type="cellIs" dxfId="836" priority="39" operator="equal">
      <formula>"varies"</formula>
    </cfRule>
  </conditionalFormatting>
  <conditionalFormatting sqref="H14">
    <cfRule type="cellIs" dxfId="835" priority="38" operator="equal">
      <formula>"varies"</formula>
    </cfRule>
  </conditionalFormatting>
  <conditionalFormatting sqref="H15">
    <cfRule type="cellIs" dxfId="834" priority="37" operator="equal">
      <formula>"varies"</formula>
    </cfRule>
  </conditionalFormatting>
  <conditionalFormatting sqref="H16:H26">
    <cfRule type="cellIs" dxfId="833" priority="36" operator="equal">
      <formula>"varies"</formula>
    </cfRule>
  </conditionalFormatting>
  <conditionalFormatting sqref="H41">
    <cfRule type="cellIs" dxfId="832" priority="35" operator="equal">
      <formula>"varies"</formula>
    </cfRule>
  </conditionalFormatting>
  <conditionalFormatting sqref="H42">
    <cfRule type="cellIs" dxfId="831" priority="34" operator="equal">
      <formula>"varies"</formula>
    </cfRule>
  </conditionalFormatting>
  <conditionalFormatting sqref="H43:H53">
    <cfRule type="cellIs" dxfId="830" priority="33" operator="equal">
      <formula>"varies"</formula>
    </cfRule>
  </conditionalFormatting>
  <conditionalFormatting sqref="R14">
    <cfRule type="cellIs" dxfId="829" priority="32" operator="equal">
      <formula>"varies"</formula>
    </cfRule>
  </conditionalFormatting>
  <conditionalFormatting sqref="R15">
    <cfRule type="cellIs" dxfId="828" priority="31" operator="equal">
      <formula>"varies"</formula>
    </cfRule>
  </conditionalFormatting>
  <conditionalFormatting sqref="R16:R26">
    <cfRule type="cellIs" dxfId="827" priority="30" operator="equal">
      <formula>"varies"</formula>
    </cfRule>
  </conditionalFormatting>
  <conditionalFormatting sqref="R41">
    <cfRule type="cellIs" dxfId="826" priority="29" operator="equal">
      <formula>"varies"</formula>
    </cfRule>
  </conditionalFormatting>
  <conditionalFormatting sqref="R42">
    <cfRule type="cellIs" dxfId="825" priority="28" operator="equal">
      <formula>"varies"</formula>
    </cfRule>
  </conditionalFormatting>
  <conditionalFormatting sqref="R43:R53">
    <cfRule type="cellIs" dxfId="824" priority="27" operator="equal">
      <formula>"varies"</formula>
    </cfRule>
  </conditionalFormatting>
  <conditionalFormatting sqref="D13:D27">
    <cfRule type="cellIs" dxfId="823" priority="26" operator="equal">
      <formula>"varies"</formula>
    </cfRule>
  </conditionalFormatting>
  <conditionalFormatting sqref="N13:N27">
    <cfRule type="cellIs" dxfId="822" priority="25" operator="equal">
      <formula>"varies"</formula>
    </cfRule>
  </conditionalFormatting>
  <conditionalFormatting sqref="N40:N54">
    <cfRule type="cellIs" dxfId="821" priority="24" operator="equal">
      <formula>"varies"</formula>
    </cfRule>
  </conditionalFormatting>
  <conditionalFormatting sqref="N40:N54">
    <cfRule type="cellIs" dxfId="820" priority="23" operator="equal">
      <formula>"varies"</formula>
    </cfRule>
  </conditionalFormatting>
  <conditionalFormatting sqref="D40:D54">
    <cfRule type="cellIs" dxfId="819" priority="22" operator="equal">
      <formula>"varies"</formula>
    </cfRule>
  </conditionalFormatting>
  <conditionalFormatting sqref="D40:D54">
    <cfRule type="cellIs" dxfId="818" priority="21" operator="equal">
      <formula>"varies"</formula>
    </cfRule>
  </conditionalFormatting>
  <conditionalFormatting sqref="N40:N54">
    <cfRule type="cellIs" dxfId="817" priority="20" operator="equal">
      <formula>"varies"</formula>
    </cfRule>
  </conditionalFormatting>
  <conditionalFormatting sqref="N13:N27">
    <cfRule type="cellIs" dxfId="816" priority="19" operator="equal">
      <formula>"varies"</formula>
    </cfRule>
  </conditionalFormatting>
  <conditionalFormatting sqref="D40:D54">
    <cfRule type="cellIs" dxfId="815" priority="18" operator="equal">
      <formula>"varies"</formula>
    </cfRule>
  </conditionalFormatting>
  <conditionalFormatting sqref="N40:N54">
    <cfRule type="cellIs" dxfId="814" priority="17" operator="equal">
      <formula>"varies"</formula>
    </cfRule>
  </conditionalFormatting>
  <conditionalFormatting sqref="C13:C27">
    <cfRule type="cellIs" dxfId="813" priority="16" operator="equal">
      <formula>"varies"</formula>
    </cfRule>
  </conditionalFormatting>
  <conditionalFormatting sqref="C40:C54">
    <cfRule type="cellIs" dxfId="812" priority="15" operator="equal">
      <formula>"varies"</formula>
    </cfRule>
  </conditionalFormatting>
  <conditionalFormatting sqref="M13:M27">
    <cfRule type="cellIs" dxfId="811" priority="14" operator="equal">
      <formula>"varies"</formula>
    </cfRule>
  </conditionalFormatting>
  <conditionalFormatting sqref="M40:M54">
    <cfRule type="cellIs" dxfId="810" priority="13" operator="equal">
      <formula>"varies"</formula>
    </cfRule>
  </conditionalFormatting>
  <conditionalFormatting sqref="H14">
    <cfRule type="cellIs" dxfId="809" priority="12" operator="equal">
      <formula>"varies"</formula>
    </cfRule>
  </conditionalFormatting>
  <conditionalFormatting sqref="H15">
    <cfRule type="cellIs" dxfId="808" priority="11" operator="equal">
      <formula>"varies"</formula>
    </cfRule>
  </conditionalFormatting>
  <conditionalFormatting sqref="H16:H26">
    <cfRule type="cellIs" dxfId="807" priority="10" operator="equal">
      <formula>"varies"</formula>
    </cfRule>
  </conditionalFormatting>
  <conditionalFormatting sqref="H41">
    <cfRule type="cellIs" dxfId="806" priority="9" operator="equal">
      <formula>"varies"</formula>
    </cfRule>
  </conditionalFormatting>
  <conditionalFormatting sqref="H42">
    <cfRule type="cellIs" dxfId="805" priority="8" operator="equal">
      <formula>"varies"</formula>
    </cfRule>
  </conditionalFormatting>
  <conditionalFormatting sqref="H43:H53">
    <cfRule type="cellIs" dxfId="804" priority="7" operator="equal">
      <formula>"varies"</formula>
    </cfRule>
  </conditionalFormatting>
  <conditionalFormatting sqref="R14">
    <cfRule type="cellIs" dxfId="803" priority="6" operator="equal">
      <formula>"varies"</formula>
    </cfRule>
  </conditionalFormatting>
  <conditionalFormatting sqref="R15">
    <cfRule type="cellIs" dxfId="802" priority="5" operator="equal">
      <formula>"varies"</formula>
    </cfRule>
  </conditionalFormatting>
  <conditionalFormatting sqref="R16:R26">
    <cfRule type="cellIs" dxfId="801" priority="4" operator="equal">
      <formula>"varies"</formula>
    </cfRule>
  </conditionalFormatting>
  <conditionalFormatting sqref="R41">
    <cfRule type="cellIs" dxfId="800" priority="3" operator="equal">
      <formula>"varies"</formula>
    </cfRule>
  </conditionalFormatting>
  <conditionalFormatting sqref="R42">
    <cfRule type="cellIs" dxfId="799" priority="2" operator="equal">
      <formula>"varies"</formula>
    </cfRule>
  </conditionalFormatting>
  <conditionalFormatting sqref="R43:R53">
    <cfRule type="cellIs" dxfId="798"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315</v>
      </c>
      <c r="E7" s="1023" t="s">
        <v>787</v>
      </c>
      <c r="F7" s="1023"/>
      <c r="G7" s="1023"/>
      <c r="H7" s="1023"/>
      <c r="I7" s="1023"/>
      <c r="J7" s="1024"/>
      <c r="K7" s="132"/>
      <c r="L7" s="209"/>
      <c r="M7" s="1023"/>
      <c r="N7" s="1022" t="s">
        <v>316</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317</v>
      </c>
      <c r="E34" s="332" t="s">
        <v>787</v>
      </c>
      <c r="F34" s="332"/>
      <c r="G34" s="332"/>
      <c r="H34" s="332"/>
      <c r="I34" s="332"/>
      <c r="J34" s="333"/>
      <c r="K34" s="132"/>
      <c r="L34" s="331"/>
      <c r="M34" s="332"/>
      <c r="N34" s="1012" t="s">
        <v>318</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797" priority="114" operator="equal">
      <formula>"varies"</formula>
    </cfRule>
  </conditionalFormatting>
  <conditionalFormatting sqref="C13:D27 C40:D54 M13:N27 M40:N54 H14:H26 H41:H53 R14:R26 R41:R53">
    <cfRule type="cellIs" dxfId="796" priority="113" operator="equal">
      <formula>"varies"</formula>
    </cfRule>
  </conditionalFormatting>
  <conditionalFormatting sqref="C13:D27 C40:D54 M13:N27 M40:N54 H14:H26 H41:H53 R14:R26 R41:R53">
    <cfRule type="cellIs" dxfId="795" priority="112" operator="equal">
      <formula>"varies"</formula>
    </cfRule>
  </conditionalFormatting>
  <conditionalFormatting sqref="C13:D27 C40:D54 M13:N27 M40:N54 H14:H26 H41:H53 R14:R26 R41:R53">
    <cfRule type="cellIs" dxfId="794" priority="111" operator="equal">
      <formula>"varies"</formula>
    </cfRule>
  </conditionalFormatting>
  <conditionalFormatting sqref="C13:D27 C40:D54 M13:N27 M40:N54 H14:H26 H41:H53 R14:R26 R41:R53">
    <cfRule type="cellIs" dxfId="793" priority="110" operator="equal">
      <formula>"varies"</formula>
    </cfRule>
  </conditionalFormatting>
  <conditionalFormatting sqref="C13:D27 C40:D54 M13:N27 M40:N54 H14:H26 H41:H53 R14:R26 R41:R53">
    <cfRule type="cellIs" dxfId="792" priority="109" operator="equal">
      <formula>"varies"</formula>
    </cfRule>
  </conditionalFormatting>
  <conditionalFormatting sqref="C13:D27 C40:D54 M13:N27 M40:N54 H14:H26 H41:H53 R14:R26 R41:R53">
    <cfRule type="cellIs" dxfId="791" priority="108" operator="equal">
      <formula>"varies"</formula>
    </cfRule>
  </conditionalFormatting>
  <conditionalFormatting sqref="C13:D27 C40:D54 M13:N27 M40:N54 H14:H26 H41:H53 R14:R26 R41:R53">
    <cfRule type="cellIs" dxfId="790" priority="107" operator="equal">
      <formula>"varies"</formula>
    </cfRule>
  </conditionalFormatting>
  <conditionalFormatting sqref="D13:D27">
    <cfRule type="cellIs" dxfId="789" priority="106" operator="equal">
      <formula>"varies"</formula>
    </cfRule>
  </conditionalFormatting>
  <conditionalFormatting sqref="N13:N27">
    <cfRule type="cellIs" dxfId="788" priority="105" operator="equal">
      <formula>"varies"</formula>
    </cfRule>
  </conditionalFormatting>
  <conditionalFormatting sqref="N40:N54">
    <cfRule type="cellIs" dxfId="787" priority="104" operator="equal">
      <formula>"varies"</formula>
    </cfRule>
  </conditionalFormatting>
  <conditionalFormatting sqref="N40:N54">
    <cfRule type="cellIs" dxfId="786" priority="103" operator="equal">
      <formula>"varies"</formula>
    </cfRule>
  </conditionalFormatting>
  <conditionalFormatting sqref="D40:D54">
    <cfRule type="cellIs" dxfId="785" priority="102" operator="equal">
      <formula>"varies"</formula>
    </cfRule>
  </conditionalFormatting>
  <conditionalFormatting sqref="D40:D54">
    <cfRule type="cellIs" dxfId="784" priority="101" operator="equal">
      <formula>"varies"</formula>
    </cfRule>
  </conditionalFormatting>
  <conditionalFormatting sqref="N40:N54">
    <cfRule type="cellIs" dxfId="783" priority="100" operator="equal">
      <formula>"varies"</formula>
    </cfRule>
  </conditionalFormatting>
  <conditionalFormatting sqref="N13:N27">
    <cfRule type="cellIs" dxfId="782" priority="99" operator="equal">
      <formula>"varies"</formula>
    </cfRule>
  </conditionalFormatting>
  <conditionalFormatting sqref="D40:D54">
    <cfRule type="cellIs" dxfId="781" priority="98" operator="equal">
      <formula>"varies"</formula>
    </cfRule>
  </conditionalFormatting>
  <conditionalFormatting sqref="N40:N54">
    <cfRule type="cellIs" dxfId="780" priority="97" operator="equal">
      <formula>"varies"</formula>
    </cfRule>
  </conditionalFormatting>
  <conditionalFormatting sqref="C13:C27">
    <cfRule type="cellIs" dxfId="779" priority="96" operator="equal">
      <formula>"varies"</formula>
    </cfRule>
  </conditionalFormatting>
  <conditionalFormatting sqref="C40:C54">
    <cfRule type="cellIs" dxfId="778" priority="95" operator="equal">
      <formula>"varies"</formula>
    </cfRule>
  </conditionalFormatting>
  <conditionalFormatting sqref="M13:M27">
    <cfRule type="cellIs" dxfId="777" priority="94" operator="equal">
      <formula>"varies"</formula>
    </cfRule>
  </conditionalFormatting>
  <conditionalFormatting sqref="M40:M54">
    <cfRule type="cellIs" dxfId="776" priority="93" operator="equal">
      <formula>"varies"</formula>
    </cfRule>
  </conditionalFormatting>
  <conditionalFormatting sqref="H14">
    <cfRule type="cellIs" dxfId="775" priority="92" operator="equal">
      <formula>"varies"</formula>
    </cfRule>
  </conditionalFormatting>
  <conditionalFormatting sqref="H15">
    <cfRule type="cellIs" dxfId="774" priority="91" operator="equal">
      <formula>"varies"</formula>
    </cfRule>
  </conditionalFormatting>
  <conditionalFormatting sqref="H16:H26">
    <cfRule type="cellIs" dxfId="773" priority="90" operator="equal">
      <formula>"varies"</formula>
    </cfRule>
  </conditionalFormatting>
  <conditionalFormatting sqref="H41">
    <cfRule type="cellIs" dxfId="772" priority="89" operator="equal">
      <formula>"varies"</formula>
    </cfRule>
  </conditionalFormatting>
  <conditionalFormatting sqref="H42">
    <cfRule type="cellIs" dxfId="771" priority="88" operator="equal">
      <formula>"varies"</formula>
    </cfRule>
  </conditionalFormatting>
  <conditionalFormatting sqref="H43:H53">
    <cfRule type="cellIs" dxfId="770" priority="87" operator="equal">
      <formula>"varies"</formula>
    </cfRule>
  </conditionalFormatting>
  <conditionalFormatting sqref="R14">
    <cfRule type="cellIs" dxfId="769" priority="86" operator="equal">
      <formula>"varies"</formula>
    </cfRule>
  </conditionalFormatting>
  <conditionalFormatting sqref="R15">
    <cfRule type="cellIs" dxfId="768" priority="85" operator="equal">
      <formula>"varies"</formula>
    </cfRule>
  </conditionalFormatting>
  <conditionalFormatting sqref="R16:R26">
    <cfRule type="cellIs" dxfId="767" priority="84" operator="equal">
      <formula>"varies"</formula>
    </cfRule>
  </conditionalFormatting>
  <conditionalFormatting sqref="R41">
    <cfRule type="cellIs" dxfId="766" priority="83" operator="equal">
      <formula>"varies"</formula>
    </cfRule>
  </conditionalFormatting>
  <conditionalFormatting sqref="R42">
    <cfRule type="cellIs" dxfId="765" priority="82" operator="equal">
      <formula>"varies"</formula>
    </cfRule>
  </conditionalFormatting>
  <conditionalFormatting sqref="R43:R53">
    <cfRule type="cellIs" dxfId="764" priority="81" operator="equal">
      <formula>"varies"</formula>
    </cfRule>
  </conditionalFormatting>
  <conditionalFormatting sqref="C40">
    <cfRule type="cellIs" dxfId="763" priority="80" operator="equal">
      <formula>"varies"</formula>
    </cfRule>
  </conditionalFormatting>
  <conditionalFormatting sqref="D13:D27">
    <cfRule type="cellIs" dxfId="762" priority="79" operator="equal">
      <formula>"varies"</formula>
    </cfRule>
  </conditionalFormatting>
  <conditionalFormatting sqref="N13:N27">
    <cfRule type="cellIs" dxfId="761" priority="78" operator="equal">
      <formula>"varies"</formula>
    </cfRule>
  </conditionalFormatting>
  <conditionalFormatting sqref="N40:N54">
    <cfRule type="cellIs" dxfId="760" priority="77" operator="equal">
      <formula>"varies"</formula>
    </cfRule>
  </conditionalFormatting>
  <conditionalFormatting sqref="N40:N54">
    <cfRule type="cellIs" dxfId="759" priority="76" operator="equal">
      <formula>"varies"</formula>
    </cfRule>
  </conditionalFormatting>
  <conditionalFormatting sqref="D40:D54">
    <cfRule type="cellIs" dxfId="758" priority="75" operator="equal">
      <formula>"varies"</formula>
    </cfRule>
  </conditionalFormatting>
  <conditionalFormatting sqref="D40:D54">
    <cfRule type="cellIs" dxfId="757" priority="74" operator="equal">
      <formula>"varies"</formula>
    </cfRule>
  </conditionalFormatting>
  <conditionalFormatting sqref="N40:N54">
    <cfRule type="cellIs" dxfId="756" priority="73" operator="equal">
      <formula>"varies"</formula>
    </cfRule>
  </conditionalFormatting>
  <conditionalFormatting sqref="N13:N27">
    <cfRule type="cellIs" dxfId="755" priority="72" operator="equal">
      <formula>"varies"</formula>
    </cfRule>
  </conditionalFormatting>
  <conditionalFormatting sqref="D40:D54">
    <cfRule type="cellIs" dxfId="754" priority="71" operator="equal">
      <formula>"varies"</formula>
    </cfRule>
  </conditionalFormatting>
  <conditionalFormatting sqref="N40:N54">
    <cfRule type="cellIs" dxfId="753" priority="70" operator="equal">
      <formula>"varies"</formula>
    </cfRule>
  </conditionalFormatting>
  <conditionalFormatting sqref="C13:C27">
    <cfRule type="cellIs" dxfId="752" priority="69" operator="equal">
      <formula>"varies"</formula>
    </cfRule>
  </conditionalFormatting>
  <conditionalFormatting sqref="C40:C54">
    <cfRule type="cellIs" dxfId="751" priority="68" operator="equal">
      <formula>"varies"</formula>
    </cfRule>
  </conditionalFormatting>
  <conditionalFormatting sqref="M13:M27">
    <cfRule type="cellIs" dxfId="750" priority="67" operator="equal">
      <formula>"varies"</formula>
    </cfRule>
  </conditionalFormatting>
  <conditionalFormatting sqref="M40:M54">
    <cfRule type="cellIs" dxfId="749" priority="66" operator="equal">
      <formula>"varies"</formula>
    </cfRule>
  </conditionalFormatting>
  <conditionalFormatting sqref="H14">
    <cfRule type="cellIs" dxfId="748" priority="65" operator="equal">
      <formula>"varies"</formula>
    </cfRule>
  </conditionalFormatting>
  <conditionalFormatting sqref="H15">
    <cfRule type="cellIs" dxfId="747" priority="64" operator="equal">
      <formula>"varies"</formula>
    </cfRule>
  </conditionalFormatting>
  <conditionalFormatting sqref="H16:H26">
    <cfRule type="cellIs" dxfId="746" priority="63" operator="equal">
      <formula>"varies"</formula>
    </cfRule>
  </conditionalFormatting>
  <conditionalFormatting sqref="H41">
    <cfRule type="cellIs" dxfId="745" priority="62" operator="equal">
      <formula>"varies"</formula>
    </cfRule>
  </conditionalFormatting>
  <conditionalFormatting sqref="H42">
    <cfRule type="cellIs" dxfId="744" priority="61" operator="equal">
      <formula>"varies"</formula>
    </cfRule>
  </conditionalFormatting>
  <conditionalFormatting sqref="H43:H53">
    <cfRule type="cellIs" dxfId="743" priority="60" operator="equal">
      <formula>"varies"</formula>
    </cfRule>
  </conditionalFormatting>
  <conditionalFormatting sqref="R14">
    <cfRule type="cellIs" dxfId="742" priority="59" operator="equal">
      <formula>"varies"</formula>
    </cfRule>
  </conditionalFormatting>
  <conditionalFormatting sqref="R15">
    <cfRule type="cellIs" dxfId="741" priority="58" operator="equal">
      <formula>"varies"</formula>
    </cfRule>
  </conditionalFormatting>
  <conditionalFormatting sqref="R16:R26">
    <cfRule type="cellIs" dxfId="740" priority="57" operator="equal">
      <formula>"varies"</formula>
    </cfRule>
  </conditionalFormatting>
  <conditionalFormatting sqref="R41">
    <cfRule type="cellIs" dxfId="739" priority="56" operator="equal">
      <formula>"varies"</formula>
    </cfRule>
  </conditionalFormatting>
  <conditionalFormatting sqref="R42">
    <cfRule type="cellIs" dxfId="738" priority="55" operator="equal">
      <formula>"varies"</formula>
    </cfRule>
  </conditionalFormatting>
  <conditionalFormatting sqref="R43:R53">
    <cfRule type="cellIs" dxfId="737" priority="54" operator="equal">
      <formula>"varies"</formula>
    </cfRule>
  </conditionalFormatting>
  <conditionalFormatting sqref="M13">
    <cfRule type="cellIs" dxfId="736" priority="53" operator="equal">
      <formula>"varies"</formula>
    </cfRule>
  </conditionalFormatting>
  <conditionalFormatting sqref="D13:D27">
    <cfRule type="cellIs" dxfId="735" priority="52" operator="equal">
      <formula>"varies"</formula>
    </cfRule>
  </conditionalFormatting>
  <conditionalFormatting sqref="N13:N27">
    <cfRule type="cellIs" dxfId="734" priority="51" operator="equal">
      <formula>"varies"</formula>
    </cfRule>
  </conditionalFormatting>
  <conditionalFormatting sqref="N40:N54">
    <cfRule type="cellIs" dxfId="733" priority="50" operator="equal">
      <formula>"varies"</formula>
    </cfRule>
  </conditionalFormatting>
  <conditionalFormatting sqref="N40:N54">
    <cfRule type="cellIs" dxfId="732" priority="49" operator="equal">
      <formula>"varies"</formula>
    </cfRule>
  </conditionalFormatting>
  <conditionalFormatting sqref="D40:D54">
    <cfRule type="cellIs" dxfId="731" priority="48" operator="equal">
      <formula>"varies"</formula>
    </cfRule>
  </conditionalFormatting>
  <conditionalFormatting sqref="D40:D54">
    <cfRule type="cellIs" dxfId="730" priority="47" operator="equal">
      <formula>"varies"</formula>
    </cfRule>
  </conditionalFormatting>
  <conditionalFormatting sqref="N40:N54">
    <cfRule type="cellIs" dxfId="729" priority="46" operator="equal">
      <formula>"varies"</formula>
    </cfRule>
  </conditionalFormatting>
  <conditionalFormatting sqref="N13:N27">
    <cfRule type="cellIs" dxfId="728" priority="45" operator="equal">
      <formula>"varies"</formula>
    </cfRule>
  </conditionalFormatting>
  <conditionalFormatting sqref="D40:D54">
    <cfRule type="cellIs" dxfId="727" priority="44" operator="equal">
      <formula>"varies"</formula>
    </cfRule>
  </conditionalFormatting>
  <conditionalFormatting sqref="N40:N54">
    <cfRule type="cellIs" dxfId="726" priority="43" operator="equal">
      <formula>"varies"</formula>
    </cfRule>
  </conditionalFormatting>
  <conditionalFormatting sqref="C13:C27">
    <cfRule type="cellIs" dxfId="725" priority="42" operator="equal">
      <formula>"varies"</formula>
    </cfRule>
  </conditionalFormatting>
  <conditionalFormatting sqref="C40:C54">
    <cfRule type="cellIs" dxfId="724" priority="41" operator="equal">
      <formula>"varies"</formula>
    </cfRule>
  </conditionalFormatting>
  <conditionalFormatting sqref="M13:M27">
    <cfRule type="cellIs" dxfId="723" priority="40" operator="equal">
      <formula>"varies"</formula>
    </cfRule>
  </conditionalFormatting>
  <conditionalFormatting sqref="M40:M54">
    <cfRule type="cellIs" dxfId="722" priority="39" operator="equal">
      <formula>"varies"</formula>
    </cfRule>
  </conditionalFormatting>
  <conditionalFormatting sqref="H14">
    <cfRule type="cellIs" dxfId="721" priority="38" operator="equal">
      <formula>"varies"</formula>
    </cfRule>
  </conditionalFormatting>
  <conditionalFormatting sqref="H15">
    <cfRule type="cellIs" dxfId="720" priority="37" operator="equal">
      <formula>"varies"</formula>
    </cfRule>
  </conditionalFormatting>
  <conditionalFormatting sqref="H16:H26">
    <cfRule type="cellIs" dxfId="719" priority="36" operator="equal">
      <formula>"varies"</formula>
    </cfRule>
  </conditionalFormatting>
  <conditionalFormatting sqref="H41">
    <cfRule type="cellIs" dxfId="718" priority="35" operator="equal">
      <formula>"varies"</formula>
    </cfRule>
  </conditionalFormatting>
  <conditionalFormatting sqref="H42">
    <cfRule type="cellIs" dxfId="717" priority="34" operator="equal">
      <formula>"varies"</formula>
    </cfRule>
  </conditionalFormatting>
  <conditionalFormatting sqref="H43:H53">
    <cfRule type="cellIs" dxfId="716" priority="33" operator="equal">
      <formula>"varies"</formula>
    </cfRule>
  </conditionalFormatting>
  <conditionalFormatting sqref="R14">
    <cfRule type="cellIs" dxfId="715" priority="32" operator="equal">
      <formula>"varies"</formula>
    </cfRule>
  </conditionalFormatting>
  <conditionalFormatting sqref="R15">
    <cfRule type="cellIs" dxfId="714" priority="31" operator="equal">
      <formula>"varies"</formula>
    </cfRule>
  </conditionalFormatting>
  <conditionalFormatting sqref="R16:R26">
    <cfRule type="cellIs" dxfId="713" priority="30" operator="equal">
      <formula>"varies"</formula>
    </cfRule>
  </conditionalFormatting>
  <conditionalFormatting sqref="R41">
    <cfRule type="cellIs" dxfId="712" priority="29" operator="equal">
      <formula>"varies"</formula>
    </cfRule>
  </conditionalFormatting>
  <conditionalFormatting sqref="R42">
    <cfRule type="cellIs" dxfId="711" priority="28" operator="equal">
      <formula>"varies"</formula>
    </cfRule>
  </conditionalFormatting>
  <conditionalFormatting sqref="R43:R53">
    <cfRule type="cellIs" dxfId="710" priority="27" operator="equal">
      <formula>"varies"</formula>
    </cfRule>
  </conditionalFormatting>
  <conditionalFormatting sqref="D13:D27">
    <cfRule type="cellIs" dxfId="709" priority="26" operator="equal">
      <formula>"varies"</formula>
    </cfRule>
  </conditionalFormatting>
  <conditionalFormatting sqref="N13:N27">
    <cfRule type="cellIs" dxfId="708" priority="25" operator="equal">
      <formula>"varies"</formula>
    </cfRule>
  </conditionalFormatting>
  <conditionalFormatting sqref="N40:N54">
    <cfRule type="cellIs" dxfId="707" priority="24" operator="equal">
      <formula>"varies"</formula>
    </cfRule>
  </conditionalFormatting>
  <conditionalFormatting sqref="N40:N54">
    <cfRule type="cellIs" dxfId="706" priority="23" operator="equal">
      <formula>"varies"</formula>
    </cfRule>
  </conditionalFormatting>
  <conditionalFormatting sqref="D40:D54">
    <cfRule type="cellIs" dxfId="705" priority="22" operator="equal">
      <formula>"varies"</formula>
    </cfRule>
  </conditionalFormatting>
  <conditionalFormatting sqref="D40:D54">
    <cfRule type="cellIs" dxfId="704" priority="21" operator="equal">
      <formula>"varies"</formula>
    </cfRule>
  </conditionalFormatting>
  <conditionalFormatting sqref="N40:N54">
    <cfRule type="cellIs" dxfId="703" priority="20" operator="equal">
      <formula>"varies"</formula>
    </cfRule>
  </conditionalFormatting>
  <conditionalFormatting sqref="N13:N27">
    <cfRule type="cellIs" dxfId="702" priority="19" operator="equal">
      <formula>"varies"</formula>
    </cfRule>
  </conditionalFormatting>
  <conditionalFormatting sqref="D40:D54">
    <cfRule type="cellIs" dxfId="701" priority="18" operator="equal">
      <formula>"varies"</formula>
    </cfRule>
  </conditionalFormatting>
  <conditionalFormatting sqref="N40:N54">
    <cfRule type="cellIs" dxfId="700" priority="17" operator="equal">
      <formula>"varies"</formula>
    </cfRule>
  </conditionalFormatting>
  <conditionalFormatting sqref="C13:C27">
    <cfRule type="cellIs" dxfId="699" priority="16" operator="equal">
      <formula>"varies"</formula>
    </cfRule>
  </conditionalFormatting>
  <conditionalFormatting sqref="C40:C54">
    <cfRule type="cellIs" dxfId="698" priority="15" operator="equal">
      <formula>"varies"</formula>
    </cfRule>
  </conditionalFormatting>
  <conditionalFormatting sqref="M13:M27">
    <cfRule type="cellIs" dxfId="697" priority="14" operator="equal">
      <formula>"varies"</formula>
    </cfRule>
  </conditionalFormatting>
  <conditionalFormatting sqref="M40:M54">
    <cfRule type="cellIs" dxfId="696" priority="13" operator="equal">
      <formula>"varies"</formula>
    </cfRule>
  </conditionalFormatting>
  <conditionalFormatting sqref="H14">
    <cfRule type="cellIs" dxfId="695" priority="12" operator="equal">
      <formula>"varies"</formula>
    </cfRule>
  </conditionalFormatting>
  <conditionalFormatting sqref="H15">
    <cfRule type="cellIs" dxfId="694" priority="11" operator="equal">
      <formula>"varies"</formula>
    </cfRule>
  </conditionalFormatting>
  <conditionalFormatting sqref="H16:H26">
    <cfRule type="cellIs" dxfId="693" priority="10" operator="equal">
      <formula>"varies"</formula>
    </cfRule>
  </conditionalFormatting>
  <conditionalFormatting sqref="H41">
    <cfRule type="cellIs" dxfId="692" priority="9" operator="equal">
      <formula>"varies"</formula>
    </cfRule>
  </conditionalFormatting>
  <conditionalFormatting sqref="H42">
    <cfRule type="cellIs" dxfId="691" priority="8" operator="equal">
      <formula>"varies"</formula>
    </cfRule>
  </conditionalFormatting>
  <conditionalFormatting sqref="H43:H53">
    <cfRule type="cellIs" dxfId="690" priority="7" operator="equal">
      <formula>"varies"</formula>
    </cfRule>
  </conditionalFormatting>
  <conditionalFormatting sqref="R14">
    <cfRule type="cellIs" dxfId="689" priority="6" operator="equal">
      <formula>"varies"</formula>
    </cfRule>
  </conditionalFormatting>
  <conditionalFormatting sqref="R15">
    <cfRule type="cellIs" dxfId="688" priority="5" operator="equal">
      <formula>"varies"</formula>
    </cfRule>
  </conditionalFormatting>
  <conditionalFormatting sqref="R16:R26">
    <cfRule type="cellIs" dxfId="687" priority="4" operator="equal">
      <formula>"varies"</formula>
    </cfRule>
  </conditionalFormatting>
  <conditionalFormatting sqref="R41">
    <cfRule type="cellIs" dxfId="686" priority="3" operator="equal">
      <formula>"varies"</formula>
    </cfRule>
  </conditionalFormatting>
  <conditionalFormatting sqref="R42">
    <cfRule type="cellIs" dxfId="685" priority="2" operator="equal">
      <formula>"varies"</formula>
    </cfRule>
  </conditionalFormatting>
  <conditionalFormatting sqref="R43:R53">
    <cfRule type="cellIs" dxfId="684"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319</v>
      </c>
      <c r="E7" s="1023" t="s">
        <v>787</v>
      </c>
      <c r="F7" s="1023"/>
      <c r="G7" s="1023"/>
      <c r="H7" s="1023"/>
      <c r="I7" s="1023"/>
      <c r="J7" s="1024"/>
      <c r="K7" s="132"/>
      <c r="L7" s="209"/>
      <c r="M7" s="1023"/>
      <c r="N7" s="1022" t="s">
        <v>320</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321</v>
      </c>
      <c r="E34" s="332" t="s">
        <v>787</v>
      </c>
      <c r="F34" s="332"/>
      <c r="G34" s="332"/>
      <c r="H34" s="332"/>
      <c r="I34" s="332"/>
      <c r="J34" s="333"/>
      <c r="K34" s="132"/>
      <c r="L34" s="331"/>
      <c r="M34" s="332"/>
      <c r="N34" s="1012" t="s">
        <v>322</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683" priority="114" operator="equal">
      <formula>"varies"</formula>
    </cfRule>
  </conditionalFormatting>
  <conditionalFormatting sqref="C13:D27 C40:D54 M13:N27 M40:N54 H14:H26 H41:H53 R14:R26 R41:R53">
    <cfRule type="cellIs" dxfId="682" priority="113" operator="equal">
      <formula>"varies"</formula>
    </cfRule>
  </conditionalFormatting>
  <conditionalFormatting sqref="C13:D27 C40:D54 M13:N27 M40:N54 H14:H26 H41:H53 R14:R26 R41:R53">
    <cfRule type="cellIs" dxfId="681" priority="112" operator="equal">
      <formula>"varies"</formula>
    </cfRule>
  </conditionalFormatting>
  <conditionalFormatting sqref="C13:D27 C40:D54 M13:N27 M40:N54 H14:H26 H41:H53 R14:R26 R41:R53">
    <cfRule type="cellIs" dxfId="680" priority="111" operator="equal">
      <formula>"varies"</formula>
    </cfRule>
  </conditionalFormatting>
  <conditionalFormatting sqref="C13:D27 C40:D54 M13:N27 M40:N54 H14:H26 H41:H53 R14:R26 R41:R53">
    <cfRule type="cellIs" dxfId="679" priority="110" operator="equal">
      <formula>"varies"</formula>
    </cfRule>
  </conditionalFormatting>
  <conditionalFormatting sqref="C13:D27 C40:D54 M13:N27 M40:N54 H14:H26 H41:H53 R14:R26 R41:R53">
    <cfRule type="cellIs" dxfId="678" priority="109" operator="equal">
      <formula>"varies"</formula>
    </cfRule>
  </conditionalFormatting>
  <conditionalFormatting sqref="C13:D27 C40:D54 M13:N27 M40:N54 H14:H26 H41:H53 R14:R26 R41:R53">
    <cfRule type="cellIs" dxfId="677" priority="108" operator="equal">
      <formula>"varies"</formula>
    </cfRule>
  </conditionalFormatting>
  <conditionalFormatting sqref="C13:D27 C40:D54 M13:N27 M40:N54 H14:H26 H41:H53 R14:R26 R41:R53">
    <cfRule type="cellIs" dxfId="676" priority="107" operator="equal">
      <formula>"varies"</formula>
    </cfRule>
  </conditionalFormatting>
  <conditionalFormatting sqref="D13:D27">
    <cfRule type="cellIs" dxfId="675" priority="106" operator="equal">
      <formula>"varies"</formula>
    </cfRule>
  </conditionalFormatting>
  <conditionalFormatting sqref="N13:N27">
    <cfRule type="cellIs" dxfId="674" priority="105" operator="equal">
      <formula>"varies"</formula>
    </cfRule>
  </conditionalFormatting>
  <conditionalFormatting sqref="N40:N54">
    <cfRule type="cellIs" dxfId="673" priority="104" operator="equal">
      <formula>"varies"</formula>
    </cfRule>
  </conditionalFormatting>
  <conditionalFormatting sqref="N40:N54">
    <cfRule type="cellIs" dxfId="672" priority="103" operator="equal">
      <formula>"varies"</formula>
    </cfRule>
  </conditionalFormatting>
  <conditionalFormatting sqref="D40:D54">
    <cfRule type="cellIs" dxfId="671" priority="102" operator="equal">
      <formula>"varies"</formula>
    </cfRule>
  </conditionalFormatting>
  <conditionalFormatting sqref="D40:D54">
    <cfRule type="cellIs" dxfId="670" priority="101" operator="equal">
      <formula>"varies"</formula>
    </cfRule>
  </conditionalFormatting>
  <conditionalFormatting sqref="N40:N54">
    <cfRule type="cellIs" dxfId="669" priority="100" operator="equal">
      <formula>"varies"</formula>
    </cfRule>
  </conditionalFormatting>
  <conditionalFormatting sqref="N13:N27">
    <cfRule type="cellIs" dxfId="668" priority="99" operator="equal">
      <formula>"varies"</formula>
    </cfRule>
  </conditionalFormatting>
  <conditionalFormatting sqref="D40:D54">
    <cfRule type="cellIs" dxfId="667" priority="98" operator="equal">
      <formula>"varies"</formula>
    </cfRule>
  </conditionalFormatting>
  <conditionalFormatting sqref="N40:N54">
    <cfRule type="cellIs" dxfId="666" priority="97" operator="equal">
      <formula>"varies"</formula>
    </cfRule>
  </conditionalFormatting>
  <conditionalFormatting sqref="C13:C27">
    <cfRule type="cellIs" dxfId="665" priority="96" operator="equal">
      <formula>"varies"</formula>
    </cfRule>
  </conditionalFormatting>
  <conditionalFormatting sqref="C40:C54">
    <cfRule type="cellIs" dxfId="664" priority="95" operator="equal">
      <formula>"varies"</formula>
    </cfRule>
  </conditionalFormatting>
  <conditionalFormatting sqref="M13:M27">
    <cfRule type="cellIs" dxfId="663" priority="94" operator="equal">
      <formula>"varies"</formula>
    </cfRule>
  </conditionalFormatting>
  <conditionalFormatting sqref="M40:M54">
    <cfRule type="cellIs" dxfId="662" priority="93" operator="equal">
      <formula>"varies"</formula>
    </cfRule>
  </conditionalFormatting>
  <conditionalFormatting sqref="H14">
    <cfRule type="cellIs" dxfId="661" priority="92" operator="equal">
      <formula>"varies"</formula>
    </cfRule>
  </conditionalFormatting>
  <conditionalFormatting sqref="H15">
    <cfRule type="cellIs" dxfId="660" priority="91" operator="equal">
      <formula>"varies"</formula>
    </cfRule>
  </conditionalFormatting>
  <conditionalFormatting sqref="H16:H26">
    <cfRule type="cellIs" dxfId="659" priority="90" operator="equal">
      <formula>"varies"</formula>
    </cfRule>
  </conditionalFormatting>
  <conditionalFormatting sqref="H41">
    <cfRule type="cellIs" dxfId="658" priority="89" operator="equal">
      <formula>"varies"</formula>
    </cfRule>
  </conditionalFormatting>
  <conditionalFormatting sqref="H42">
    <cfRule type="cellIs" dxfId="657" priority="88" operator="equal">
      <formula>"varies"</formula>
    </cfRule>
  </conditionalFormatting>
  <conditionalFormatting sqref="H43:H53">
    <cfRule type="cellIs" dxfId="656" priority="87" operator="equal">
      <formula>"varies"</formula>
    </cfRule>
  </conditionalFormatting>
  <conditionalFormatting sqref="R14">
    <cfRule type="cellIs" dxfId="655" priority="86" operator="equal">
      <formula>"varies"</formula>
    </cfRule>
  </conditionalFormatting>
  <conditionalFormatting sqref="R15">
    <cfRule type="cellIs" dxfId="654" priority="85" operator="equal">
      <formula>"varies"</formula>
    </cfRule>
  </conditionalFormatting>
  <conditionalFormatting sqref="R16:R26">
    <cfRule type="cellIs" dxfId="653" priority="84" operator="equal">
      <formula>"varies"</formula>
    </cfRule>
  </conditionalFormatting>
  <conditionalFormatting sqref="R41">
    <cfRule type="cellIs" dxfId="652" priority="83" operator="equal">
      <formula>"varies"</formula>
    </cfRule>
  </conditionalFormatting>
  <conditionalFormatting sqref="R42">
    <cfRule type="cellIs" dxfId="651" priority="82" operator="equal">
      <formula>"varies"</formula>
    </cfRule>
  </conditionalFormatting>
  <conditionalFormatting sqref="R43:R53">
    <cfRule type="cellIs" dxfId="650" priority="81" operator="equal">
      <formula>"varies"</formula>
    </cfRule>
  </conditionalFormatting>
  <conditionalFormatting sqref="C40">
    <cfRule type="cellIs" dxfId="649" priority="80" operator="equal">
      <formula>"varies"</formula>
    </cfRule>
  </conditionalFormatting>
  <conditionalFormatting sqref="D13:D27">
    <cfRule type="cellIs" dxfId="648" priority="79" operator="equal">
      <formula>"varies"</formula>
    </cfRule>
  </conditionalFormatting>
  <conditionalFormatting sqref="N13:N27">
    <cfRule type="cellIs" dxfId="647" priority="78" operator="equal">
      <formula>"varies"</formula>
    </cfRule>
  </conditionalFormatting>
  <conditionalFormatting sqref="N40:N54">
    <cfRule type="cellIs" dxfId="646" priority="77" operator="equal">
      <formula>"varies"</formula>
    </cfRule>
  </conditionalFormatting>
  <conditionalFormatting sqref="N40:N54">
    <cfRule type="cellIs" dxfId="645" priority="76" operator="equal">
      <formula>"varies"</formula>
    </cfRule>
  </conditionalFormatting>
  <conditionalFormatting sqref="D40:D54">
    <cfRule type="cellIs" dxfId="644" priority="75" operator="equal">
      <formula>"varies"</formula>
    </cfRule>
  </conditionalFormatting>
  <conditionalFormatting sqref="D40:D54">
    <cfRule type="cellIs" dxfId="643" priority="74" operator="equal">
      <formula>"varies"</formula>
    </cfRule>
  </conditionalFormatting>
  <conditionalFormatting sqref="N40:N54">
    <cfRule type="cellIs" dxfId="642" priority="73" operator="equal">
      <formula>"varies"</formula>
    </cfRule>
  </conditionalFormatting>
  <conditionalFormatting sqref="N13:N27">
    <cfRule type="cellIs" dxfId="641" priority="72" operator="equal">
      <formula>"varies"</formula>
    </cfRule>
  </conditionalFormatting>
  <conditionalFormatting sqref="D40:D54">
    <cfRule type="cellIs" dxfId="640" priority="71" operator="equal">
      <formula>"varies"</formula>
    </cfRule>
  </conditionalFormatting>
  <conditionalFormatting sqref="N40:N54">
    <cfRule type="cellIs" dxfId="639" priority="70" operator="equal">
      <formula>"varies"</formula>
    </cfRule>
  </conditionalFormatting>
  <conditionalFormatting sqref="C13:C27">
    <cfRule type="cellIs" dxfId="638" priority="69" operator="equal">
      <formula>"varies"</formula>
    </cfRule>
  </conditionalFormatting>
  <conditionalFormatting sqref="C40:C54">
    <cfRule type="cellIs" dxfId="637" priority="68" operator="equal">
      <formula>"varies"</formula>
    </cfRule>
  </conditionalFormatting>
  <conditionalFormatting sqref="M13:M27">
    <cfRule type="cellIs" dxfId="636" priority="67" operator="equal">
      <formula>"varies"</formula>
    </cfRule>
  </conditionalFormatting>
  <conditionalFormatting sqref="M40:M54">
    <cfRule type="cellIs" dxfId="635" priority="66" operator="equal">
      <formula>"varies"</formula>
    </cfRule>
  </conditionalFormatting>
  <conditionalFormatting sqref="H14">
    <cfRule type="cellIs" dxfId="634" priority="65" operator="equal">
      <formula>"varies"</formula>
    </cfRule>
  </conditionalFormatting>
  <conditionalFormatting sqref="H15">
    <cfRule type="cellIs" dxfId="633" priority="64" operator="equal">
      <formula>"varies"</formula>
    </cfRule>
  </conditionalFormatting>
  <conditionalFormatting sqref="H16:H26">
    <cfRule type="cellIs" dxfId="632" priority="63" operator="equal">
      <formula>"varies"</formula>
    </cfRule>
  </conditionalFormatting>
  <conditionalFormatting sqref="H41">
    <cfRule type="cellIs" dxfId="631" priority="62" operator="equal">
      <formula>"varies"</formula>
    </cfRule>
  </conditionalFormatting>
  <conditionalFormatting sqref="H42">
    <cfRule type="cellIs" dxfId="630" priority="61" operator="equal">
      <formula>"varies"</formula>
    </cfRule>
  </conditionalFormatting>
  <conditionalFormatting sqref="H43:H53">
    <cfRule type="cellIs" dxfId="629" priority="60" operator="equal">
      <formula>"varies"</formula>
    </cfRule>
  </conditionalFormatting>
  <conditionalFormatting sqref="R14">
    <cfRule type="cellIs" dxfId="628" priority="59" operator="equal">
      <formula>"varies"</formula>
    </cfRule>
  </conditionalFormatting>
  <conditionalFormatting sqref="R15">
    <cfRule type="cellIs" dxfId="627" priority="58" operator="equal">
      <formula>"varies"</formula>
    </cfRule>
  </conditionalFormatting>
  <conditionalFormatting sqref="R16:R26">
    <cfRule type="cellIs" dxfId="626" priority="57" operator="equal">
      <formula>"varies"</formula>
    </cfRule>
  </conditionalFormatting>
  <conditionalFormatting sqref="R41">
    <cfRule type="cellIs" dxfId="625" priority="56" operator="equal">
      <formula>"varies"</formula>
    </cfRule>
  </conditionalFormatting>
  <conditionalFormatting sqref="R42">
    <cfRule type="cellIs" dxfId="624" priority="55" operator="equal">
      <formula>"varies"</formula>
    </cfRule>
  </conditionalFormatting>
  <conditionalFormatting sqref="R43:R53">
    <cfRule type="cellIs" dxfId="623" priority="54" operator="equal">
      <formula>"varies"</formula>
    </cfRule>
  </conditionalFormatting>
  <conditionalFormatting sqref="M13">
    <cfRule type="cellIs" dxfId="622" priority="53" operator="equal">
      <formula>"varies"</formula>
    </cfRule>
  </conditionalFormatting>
  <conditionalFormatting sqref="D13:D27">
    <cfRule type="cellIs" dxfId="621" priority="52" operator="equal">
      <formula>"varies"</formula>
    </cfRule>
  </conditionalFormatting>
  <conditionalFormatting sqref="N13:N27">
    <cfRule type="cellIs" dxfId="620" priority="51" operator="equal">
      <formula>"varies"</formula>
    </cfRule>
  </conditionalFormatting>
  <conditionalFormatting sqref="N40:N54">
    <cfRule type="cellIs" dxfId="619" priority="50" operator="equal">
      <formula>"varies"</formula>
    </cfRule>
  </conditionalFormatting>
  <conditionalFormatting sqref="N40:N54">
    <cfRule type="cellIs" dxfId="618" priority="49" operator="equal">
      <formula>"varies"</formula>
    </cfRule>
  </conditionalFormatting>
  <conditionalFormatting sqref="D40:D54">
    <cfRule type="cellIs" dxfId="617" priority="48" operator="equal">
      <formula>"varies"</formula>
    </cfRule>
  </conditionalFormatting>
  <conditionalFormatting sqref="D40:D54">
    <cfRule type="cellIs" dxfId="616" priority="47" operator="equal">
      <formula>"varies"</formula>
    </cfRule>
  </conditionalFormatting>
  <conditionalFormatting sqref="N40:N54">
    <cfRule type="cellIs" dxfId="615" priority="46" operator="equal">
      <formula>"varies"</formula>
    </cfRule>
  </conditionalFormatting>
  <conditionalFormatting sqref="N13:N27">
    <cfRule type="cellIs" dxfId="614" priority="45" operator="equal">
      <formula>"varies"</formula>
    </cfRule>
  </conditionalFormatting>
  <conditionalFormatting sqref="D40:D54">
    <cfRule type="cellIs" dxfId="613" priority="44" operator="equal">
      <formula>"varies"</formula>
    </cfRule>
  </conditionalFormatting>
  <conditionalFormatting sqref="N40:N54">
    <cfRule type="cellIs" dxfId="612" priority="43" operator="equal">
      <formula>"varies"</formula>
    </cfRule>
  </conditionalFormatting>
  <conditionalFormatting sqref="C13:C27">
    <cfRule type="cellIs" dxfId="611" priority="42" operator="equal">
      <formula>"varies"</formula>
    </cfRule>
  </conditionalFormatting>
  <conditionalFormatting sqref="C40:C54">
    <cfRule type="cellIs" dxfId="610" priority="41" operator="equal">
      <formula>"varies"</formula>
    </cfRule>
  </conditionalFormatting>
  <conditionalFormatting sqref="M13:M27">
    <cfRule type="cellIs" dxfId="609" priority="40" operator="equal">
      <formula>"varies"</formula>
    </cfRule>
  </conditionalFormatting>
  <conditionalFormatting sqref="M40:M54">
    <cfRule type="cellIs" dxfId="608" priority="39" operator="equal">
      <formula>"varies"</formula>
    </cfRule>
  </conditionalFormatting>
  <conditionalFormatting sqref="H14">
    <cfRule type="cellIs" dxfId="607" priority="38" operator="equal">
      <formula>"varies"</formula>
    </cfRule>
  </conditionalFormatting>
  <conditionalFormatting sqref="H15">
    <cfRule type="cellIs" dxfId="606" priority="37" operator="equal">
      <formula>"varies"</formula>
    </cfRule>
  </conditionalFormatting>
  <conditionalFormatting sqref="H16:H26">
    <cfRule type="cellIs" dxfId="605" priority="36" operator="equal">
      <formula>"varies"</formula>
    </cfRule>
  </conditionalFormatting>
  <conditionalFormatting sqref="H41">
    <cfRule type="cellIs" dxfId="604" priority="35" operator="equal">
      <formula>"varies"</formula>
    </cfRule>
  </conditionalFormatting>
  <conditionalFormatting sqref="H42">
    <cfRule type="cellIs" dxfId="603" priority="34" operator="equal">
      <formula>"varies"</formula>
    </cfRule>
  </conditionalFormatting>
  <conditionalFormatting sqref="H43:H53">
    <cfRule type="cellIs" dxfId="602" priority="33" operator="equal">
      <formula>"varies"</formula>
    </cfRule>
  </conditionalFormatting>
  <conditionalFormatting sqref="R14">
    <cfRule type="cellIs" dxfId="601" priority="32" operator="equal">
      <formula>"varies"</formula>
    </cfRule>
  </conditionalFormatting>
  <conditionalFormatting sqref="R15">
    <cfRule type="cellIs" dxfId="600" priority="31" operator="equal">
      <formula>"varies"</formula>
    </cfRule>
  </conditionalFormatting>
  <conditionalFormatting sqref="R16:R26">
    <cfRule type="cellIs" dxfId="599" priority="30" operator="equal">
      <formula>"varies"</formula>
    </cfRule>
  </conditionalFormatting>
  <conditionalFormatting sqref="R41">
    <cfRule type="cellIs" dxfId="598" priority="29" operator="equal">
      <formula>"varies"</formula>
    </cfRule>
  </conditionalFormatting>
  <conditionalFormatting sqref="R42">
    <cfRule type="cellIs" dxfId="597" priority="28" operator="equal">
      <formula>"varies"</formula>
    </cfRule>
  </conditionalFormatting>
  <conditionalFormatting sqref="R43:R53">
    <cfRule type="cellIs" dxfId="596" priority="27" operator="equal">
      <formula>"varies"</formula>
    </cfRule>
  </conditionalFormatting>
  <conditionalFormatting sqref="D13:D27">
    <cfRule type="cellIs" dxfId="595" priority="26" operator="equal">
      <formula>"varies"</formula>
    </cfRule>
  </conditionalFormatting>
  <conditionalFormatting sqref="N13:N27">
    <cfRule type="cellIs" dxfId="594" priority="25" operator="equal">
      <formula>"varies"</formula>
    </cfRule>
  </conditionalFormatting>
  <conditionalFormatting sqref="N40:N54">
    <cfRule type="cellIs" dxfId="593" priority="24" operator="equal">
      <formula>"varies"</formula>
    </cfRule>
  </conditionalFormatting>
  <conditionalFormatting sqref="N40:N54">
    <cfRule type="cellIs" dxfId="592" priority="23" operator="equal">
      <formula>"varies"</formula>
    </cfRule>
  </conditionalFormatting>
  <conditionalFormatting sqref="D40:D54">
    <cfRule type="cellIs" dxfId="591" priority="22" operator="equal">
      <formula>"varies"</formula>
    </cfRule>
  </conditionalFormatting>
  <conditionalFormatting sqref="D40:D54">
    <cfRule type="cellIs" dxfId="590" priority="21" operator="equal">
      <formula>"varies"</formula>
    </cfRule>
  </conditionalFormatting>
  <conditionalFormatting sqref="N40:N54">
    <cfRule type="cellIs" dxfId="589" priority="20" operator="equal">
      <formula>"varies"</formula>
    </cfRule>
  </conditionalFormatting>
  <conditionalFormatting sqref="N13:N27">
    <cfRule type="cellIs" dxfId="588" priority="19" operator="equal">
      <formula>"varies"</formula>
    </cfRule>
  </conditionalFormatting>
  <conditionalFormatting sqref="D40:D54">
    <cfRule type="cellIs" dxfId="587" priority="18" operator="equal">
      <formula>"varies"</formula>
    </cfRule>
  </conditionalFormatting>
  <conditionalFormatting sqref="N40:N54">
    <cfRule type="cellIs" dxfId="586" priority="17" operator="equal">
      <formula>"varies"</formula>
    </cfRule>
  </conditionalFormatting>
  <conditionalFormatting sqref="C13:C27">
    <cfRule type="cellIs" dxfId="585" priority="16" operator="equal">
      <formula>"varies"</formula>
    </cfRule>
  </conditionalFormatting>
  <conditionalFormatting sqref="C40:C54">
    <cfRule type="cellIs" dxfId="584" priority="15" operator="equal">
      <formula>"varies"</formula>
    </cfRule>
  </conditionalFormatting>
  <conditionalFormatting sqref="M13:M27">
    <cfRule type="cellIs" dxfId="583" priority="14" operator="equal">
      <formula>"varies"</formula>
    </cfRule>
  </conditionalFormatting>
  <conditionalFormatting sqref="M40:M54">
    <cfRule type="cellIs" dxfId="582" priority="13" operator="equal">
      <formula>"varies"</formula>
    </cfRule>
  </conditionalFormatting>
  <conditionalFormatting sqref="H14">
    <cfRule type="cellIs" dxfId="581" priority="12" operator="equal">
      <formula>"varies"</formula>
    </cfRule>
  </conditionalFormatting>
  <conditionalFormatting sqref="H15">
    <cfRule type="cellIs" dxfId="580" priority="11" operator="equal">
      <formula>"varies"</formula>
    </cfRule>
  </conditionalFormatting>
  <conditionalFormatting sqref="H16:H26">
    <cfRule type="cellIs" dxfId="579" priority="10" operator="equal">
      <formula>"varies"</formula>
    </cfRule>
  </conditionalFormatting>
  <conditionalFormatting sqref="H41">
    <cfRule type="cellIs" dxfId="578" priority="9" operator="equal">
      <formula>"varies"</formula>
    </cfRule>
  </conditionalFormatting>
  <conditionalFormatting sqref="H42">
    <cfRule type="cellIs" dxfId="577" priority="8" operator="equal">
      <formula>"varies"</formula>
    </cfRule>
  </conditionalFormatting>
  <conditionalFormatting sqref="H43:H53">
    <cfRule type="cellIs" dxfId="576" priority="7" operator="equal">
      <formula>"varies"</formula>
    </cfRule>
  </conditionalFormatting>
  <conditionalFormatting sqref="R14">
    <cfRule type="cellIs" dxfId="575" priority="6" operator="equal">
      <formula>"varies"</formula>
    </cfRule>
  </conditionalFormatting>
  <conditionalFormatting sqref="R15">
    <cfRule type="cellIs" dxfId="574" priority="5" operator="equal">
      <formula>"varies"</formula>
    </cfRule>
  </conditionalFormatting>
  <conditionalFormatting sqref="R16:R26">
    <cfRule type="cellIs" dxfId="573" priority="4" operator="equal">
      <formula>"varies"</formula>
    </cfRule>
  </conditionalFormatting>
  <conditionalFormatting sqref="R41">
    <cfRule type="cellIs" dxfId="572" priority="3" operator="equal">
      <formula>"varies"</formula>
    </cfRule>
  </conditionalFormatting>
  <conditionalFormatting sqref="R42">
    <cfRule type="cellIs" dxfId="571" priority="2" operator="equal">
      <formula>"varies"</formula>
    </cfRule>
  </conditionalFormatting>
  <conditionalFormatting sqref="R43:R53">
    <cfRule type="cellIs" dxfId="570"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B1:AA67"/>
  <sheetViews>
    <sheetView showGridLines="0" topLeftCell="A37" workbookViewId="0">
      <selection activeCell="G67" sqref="G67"/>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1023"/>
      <c r="D7" s="1022" t="s">
        <v>323</v>
      </c>
      <c r="E7" s="1023" t="s">
        <v>787</v>
      </c>
      <c r="F7" s="1023"/>
      <c r="G7" s="1023"/>
      <c r="H7" s="332"/>
      <c r="I7" s="332"/>
      <c r="J7" s="333"/>
      <c r="K7" s="132"/>
      <c r="L7" s="331"/>
      <c r="M7" s="332"/>
      <c r="N7" s="1022" t="s">
        <v>324</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325</v>
      </c>
      <c r="E34" s="1023" t="s">
        <v>787</v>
      </c>
      <c r="F34" s="1023"/>
      <c r="G34" s="1023"/>
      <c r="H34" s="332"/>
      <c r="I34" s="332"/>
      <c r="J34" s="333"/>
      <c r="K34" s="132"/>
      <c r="L34" s="331"/>
      <c r="M34" s="332"/>
      <c r="N34" s="1022" t="s">
        <v>326</v>
      </c>
      <c r="O34" s="1023" t="s">
        <v>787</v>
      </c>
      <c r="P34" s="1023"/>
      <c r="Q34" s="1023"/>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569" priority="114" operator="equal">
      <formula>"varies"</formula>
    </cfRule>
  </conditionalFormatting>
  <conditionalFormatting sqref="C13:D27 C40:D54 M13:N27 M40:N54 H14:H26 H41:H53 R14:R26 R41:R53">
    <cfRule type="cellIs" dxfId="568" priority="113" operator="equal">
      <formula>"varies"</formula>
    </cfRule>
  </conditionalFormatting>
  <conditionalFormatting sqref="C13:D27 C40:D54 M13:N27 M40:N54 H14:H26 H41:H53 R14:R26 R41:R53">
    <cfRule type="cellIs" dxfId="567" priority="112" operator="equal">
      <formula>"varies"</formula>
    </cfRule>
  </conditionalFormatting>
  <conditionalFormatting sqref="C13:D27 C40:D54 M13:N27 M40:N54 H14:H26 H41:H53 R14:R26 R41:R53">
    <cfRule type="cellIs" dxfId="566" priority="111" operator="equal">
      <formula>"varies"</formula>
    </cfRule>
  </conditionalFormatting>
  <conditionalFormatting sqref="C13:D27 C40:D54 M13:N27 M40:N54 H14:H26 H41:H53 R14:R26 R41:R53">
    <cfRule type="cellIs" dxfId="565" priority="110" operator="equal">
      <formula>"varies"</formula>
    </cfRule>
  </conditionalFormatting>
  <conditionalFormatting sqref="C13:D27 C40:D54 M13:N27 M40:N54 H14:H26 H41:H53 R14:R26 R41:R53">
    <cfRule type="cellIs" dxfId="564" priority="109" operator="equal">
      <formula>"varies"</formula>
    </cfRule>
  </conditionalFormatting>
  <conditionalFormatting sqref="C13:D27 C40:D54 M13:N27 M40:N54 H14:H26 H41:H53 R14:R26 R41:R53">
    <cfRule type="cellIs" dxfId="563" priority="108" operator="equal">
      <formula>"varies"</formula>
    </cfRule>
  </conditionalFormatting>
  <conditionalFormatting sqref="C13:D27 C40:D54 M13:N27 M40:N54 H14:H26 H41:H53 R14:R26 R41:R53">
    <cfRule type="cellIs" dxfId="562" priority="107" operator="equal">
      <formula>"varies"</formula>
    </cfRule>
  </conditionalFormatting>
  <conditionalFormatting sqref="D13:D27">
    <cfRule type="cellIs" dxfId="561" priority="106" operator="equal">
      <formula>"varies"</formula>
    </cfRule>
  </conditionalFormatting>
  <conditionalFormatting sqref="N13:N27">
    <cfRule type="cellIs" dxfId="560" priority="105" operator="equal">
      <formula>"varies"</formula>
    </cfRule>
  </conditionalFormatting>
  <conditionalFormatting sqref="N40:N54">
    <cfRule type="cellIs" dxfId="559" priority="104" operator="equal">
      <formula>"varies"</formula>
    </cfRule>
  </conditionalFormatting>
  <conditionalFormatting sqref="N40:N54">
    <cfRule type="cellIs" dxfId="558" priority="103" operator="equal">
      <formula>"varies"</formula>
    </cfRule>
  </conditionalFormatting>
  <conditionalFormatting sqref="D40:D54">
    <cfRule type="cellIs" dxfId="557" priority="102" operator="equal">
      <formula>"varies"</formula>
    </cfRule>
  </conditionalFormatting>
  <conditionalFormatting sqref="D40:D54">
    <cfRule type="cellIs" dxfId="556" priority="101" operator="equal">
      <formula>"varies"</formula>
    </cfRule>
  </conditionalFormatting>
  <conditionalFormatting sqref="N40:N54">
    <cfRule type="cellIs" dxfId="555" priority="100" operator="equal">
      <formula>"varies"</formula>
    </cfRule>
  </conditionalFormatting>
  <conditionalFormatting sqref="N13:N27">
    <cfRule type="cellIs" dxfId="554" priority="99" operator="equal">
      <formula>"varies"</formula>
    </cfRule>
  </conditionalFormatting>
  <conditionalFormatting sqref="D40:D54">
    <cfRule type="cellIs" dxfId="553" priority="98" operator="equal">
      <formula>"varies"</formula>
    </cfRule>
  </conditionalFormatting>
  <conditionalFormatting sqref="N40:N54">
    <cfRule type="cellIs" dxfId="552" priority="97" operator="equal">
      <formula>"varies"</formula>
    </cfRule>
  </conditionalFormatting>
  <conditionalFormatting sqref="C13:C27">
    <cfRule type="cellIs" dxfId="551" priority="96" operator="equal">
      <formula>"varies"</formula>
    </cfRule>
  </conditionalFormatting>
  <conditionalFormatting sqref="C40:C54">
    <cfRule type="cellIs" dxfId="550" priority="95" operator="equal">
      <formula>"varies"</formula>
    </cfRule>
  </conditionalFormatting>
  <conditionalFormatting sqref="M13:M27">
    <cfRule type="cellIs" dxfId="549" priority="94" operator="equal">
      <formula>"varies"</formula>
    </cfRule>
  </conditionalFormatting>
  <conditionalFormatting sqref="M40:M54">
    <cfRule type="cellIs" dxfId="548" priority="93" operator="equal">
      <formula>"varies"</formula>
    </cfRule>
  </conditionalFormatting>
  <conditionalFormatting sqref="H14">
    <cfRule type="cellIs" dxfId="547" priority="92" operator="equal">
      <formula>"varies"</formula>
    </cfRule>
  </conditionalFormatting>
  <conditionalFormatting sqref="H15">
    <cfRule type="cellIs" dxfId="546" priority="91" operator="equal">
      <formula>"varies"</formula>
    </cfRule>
  </conditionalFormatting>
  <conditionalFormatting sqref="H16:H26">
    <cfRule type="cellIs" dxfId="545" priority="90" operator="equal">
      <formula>"varies"</formula>
    </cfRule>
  </conditionalFormatting>
  <conditionalFormatting sqref="H41">
    <cfRule type="cellIs" dxfId="544" priority="89" operator="equal">
      <formula>"varies"</formula>
    </cfRule>
  </conditionalFormatting>
  <conditionalFormatting sqref="H42">
    <cfRule type="cellIs" dxfId="543" priority="88" operator="equal">
      <formula>"varies"</formula>
    </cfRule>
  </conditionalFormatting>
  <conditionalFormatting sqref="H43:H53">
    <cfRule type="cellIs" dxfId="542" priority="87" operator="equal">
      <formula>"varies"</formula>
    </cfRule>
  </conditionalFormatting>
  <conditionalFormatting sqref="R14">
    <cfRule type="cellIs" dxfId="541" priority="86" operator="equal">
      <formula>"varies"</formula>
    </cfRule>
  </conditionalFormatting>
  <conditionalFormatting sqref="R15">
    <cfRule type="cellIs" dxfId="540" priority="85" operator="equal">
      <formula>"varies"</formula>
    </cfRule>
  </conditionalFormatting>
  <conditionalFormatting sqref="R16:R26">
    <cfRule type="cellIs" dxfId="539" priority="84" operator="equal">
      <formula>"varies"</formula>
    </cfRule>
  </conditionalFormatting>
  <conditionalFormatting sqref="R41">
    <cfRule type="cellIs" dxfId="538" priority="83" operator="equal">
      <formula>"varies"</formula>
    </cfRule>
  </conditionalFormatting>
  <conditionalFormatting sqref="R42">
    <cfRule type="cellIs" dxfId="537" priority="82" operator="equal">
      <formula>"varies"</formula>
    </cfRule>
  </conditionalFormatting>
  <conditionalFormatting sqref="R43:R53">
    <cfRule type="cellIs" dxfId="536" priority="81" operator="equal">
      <formula>"varies"</formula>
    </cfRule>
  </conditionalFormatting>
  <conditionalFormatting sqref="C40">
    <cfRule type="cellIs" dxfId="535" priority="80" operator="equal">
      <formula>"varies"</formula>
    </cfRule>
  </conditionalFormatting>
  <conditionalFormatting sqref="D13:D27">
    <cfRule type="cellIs" dxfId="534" priority="79" operator="equal">
      <formula>"varies"</formula>
    </cfRule>
  </conditionalFormatting>
  <conditionalFormatting sqref="N13:N27">
    <cfRule type="cellIs" dxfId="533" priority="78" operator="equal">
      <formula>"varies"</formula>
    </cfRule>
  </conditionalFormatting>
  <conditionalFormatting sqref="N40:N54">
    <cfRule type="cellIs" dxfId="532" priority="77" operator="equal">
      <formula>"varies"</formula>
    </cfRule>
  </conditionalFormatting>
  <conditionalFormatting sqref="N40:N54">
    <cfRule type="cellIs" dxfId="531" priority="76" operator="equal">
      <formula>"varies"</formula>
    </cfRule>
  </conditionalFormatting>
  <conditionalFormatting sqref="D40:D54">
    <cfRule type="cellIs" dxfId="530" priority="75" operator="equal">
      <formula>"varies"</formula>
    </cfRule>
  </conditionalFormatting>
  <conditionalFormatting sqref="D40:D54">
    <cfRule type="cellIs" dxfId="529" priority="74" operator="equal">
      <formula>"varies"</formula>
    </cfRule>
  </conditionalFormatting>
  <conditionalFormatting sqref="N40:N54">
    <cfRule type="cellIs" dxfId="528" priority="73" operator="equal">
      <formula>"varies"</formula>
    </cfRule>
  </conditionalFormatting>
  <conditionalFormatting sqref="N13:N27">
    <cfRule type="cellIs" dxfId="527" priority="72" operator="equal">
      <formula>"varies"</formula>
    </cfRule>
  </conditionalFormatting>
  <conditionalFormatting sqref="D40:D54">
    <cfRule type="cellIs" dxfId="526" priority="71" operator="equal">
      <formula>"varies"</formula>
    </cfRule>
  </conditionalFormatting>
  <conditionalFormatting sqref="N40:N54">
    <cfRule type="cellIs" dxfId="525" priority="70" operator="equal">
      <formula>"varies"</formula>
    </cfRule>
  </conditionalFormatting>
  <conditionalFormatting sqref="C13:C27">
    <cfRule type="cellIs" dxfId="524" priority="69" operator="equal">
      <formula>"varies"</formula>
    </cfRule>
  </conditionalFormatting>
  <conditionalFormatting sqref="C40:C54">
    <cfRule type="cellIs" dxfId="523" priority="68" operator="equal">
      <formula>"varies"</formula>
    </cfRule>
  </conditionalFormatting>
  <conditionalFormatting sqref="M13:M27">
    <cfRule type="cellIs" dxfId="522" priority="67" operator="equal">
      <formula>"varies"</formula>
    </cfRule>
  </conditionalFormatting>
  <conditionalFormatting sqref="M40:M54">
    <cfRule type="cellIs" dxfId="521" priority="66" operator="equal">
      <formula>"varies"</formula>
    </cfRule>
  </conditionalFormatting>
  <conditionalFormatting sqref="H14">
    <cfRule type="cellIs" dxfId="520" priority="65" operator="equal">
      <formula>"varies"</formula>
    </cfRule>
  </conditionalFormatting>
  <conditionalFormatting sqref="H15">
    <cfRule type="cellIs" dxfId="519" priority="64" operator="equal">
      <formula>"varies"</formula>
    </cfRule>
  </conditionalFormatting>
  <conditionalFormatting sqref="H16:H26">
    <cfRule type="cellIs" dxfId="518" priority="63" operator="equal">
      <formula>"varies"</formula>
    </cfRule>
  </conditionalFormatting>
  <conditionalFormatting sqref="H41">
    <cfRule type="cellIs" dxfId="517" priority="62" operator="equal">
      <formula>"varies"</formula>
    </cfRule>
  </conditionalFormatting>
  <conditionalFormatting sqref="H42">
    <cfRule type="cellIs" dxfId="516" priority="61" operator="equal">
      <formula>"varies"</formula>
    </cfRule>
  </conditionalFormatting>
  <conditionalFormatting sqref="H43:H53">
    <cfRule type="cellIs" dxfId="515" priority="60" operator="equal">
      <formula>"varies"</formula>
    </cfRule>
  </conditionalFormatting>
  <conditionalFormatting sqref="R14">
    <cfRule type="cellIs" dxfId="514" priority="59" operator="equal">
      <formula>"varies"</formula>
    </cfRule>
  </conditionalFormatting>
  <conditionalFormatting sqref="R15">
    <cfRule type="cellIs" dxfId="513" priority="58" operator="equal">
      <formula>"varies"</formula>
    </cfRule>
  </conditionalFormatting>
  <conditionalFormatting sqref="R16:R26">
    <cfRule type="cellIs" dxfId="512" priority="57" operator="equal">
      <formula>"varies"</formula>
    </cfRule>
  </conditionalFormatting>
  <conditionalFormatting sqref="R41">
    <cfRule type="cellIs" dxfId="511" priority="56" operator="equal">
      <formula>"varies"</formula>
    </cfRule>
  </conditionalFormatting>
  <conditionalFormatting sqref="R42">
    <cfRule type="cellIs" dxfId="510" priority="55" operator="equal">
      <formula>"varies"</formula>
    </cfRule>
  </conditionalFormatting>
  <conditionalFormatting sqref="R43:R53">
    <cfRule type="cellIs" dxfId="509" priority="54" operator="equal">
      <formula>"varies"</formula>
    </cfRule>
  </conditionalFormatting>
  <conditionalFormatting sqref="M13">
    <cfRule type="cellIs" dxfId="508" priority="53" operator="equal">
      <formula>"varies"</formula>
    </cfRule>
  </conditionalFormatting>
  <conditionalFormatting sqref="D13:D27">
    <cfRule type="cellIs" dxfId="507" priority="52" operator="equal">
      <formula>"varies"</formula>
    </cfRule>
  </conditionalFormatting>
  <conditionalFormatting sqref="N13:N27">
    <cfRule type="cellIs" dxfId="506" priority="51" operator="equal">
      <formula>"varies"</formula>
    </cfRule>
  </conditionalFormatting>
  <conditionalFormatting sqref="N40:N54">
    <cfRule type="cellIs" dxfId="505" priority="50" operator="equal">
      <formula>"varies"</formula>
    </cfRule>
  </conditionalFormatting>
  <conditionalFormatting sqref="N40:N54">
    <cfRule type="cellIs" dxfId="504" priority="49" operator="equal">
      <formula>"varies"</formula>
    </cfRule>
  </conditionalFormatting>
  <conditionalFormatting sqref="D40:D54">
    <cfRule type="cellIs" dxfId="503" priority="48" operator="equal">
      <formula>"varies"</formula>
    </cfRule>
  </conditionalFormatting>
  <conditionalFormatting sqref="D40:D54">
    <cfRule type="cellIs" dxfId="502" priority="47" operator="equal">
      <formula>"varies"</formula>
    </cfRule>
  </conditionalFormatting>
  <conditionalFormatting sqref="N40:N54">
    <cfRule type="cellIs" dxfId="501" priority="46" operator="equal">
      <formula>"varies"</formula>
    </cfRule>
  </conditionalFormatting>
  <conditionalFormatting sqref="N13:N27">
    <cfRule type="cellIs" dxfId="500" priority="45" operator="equal">
      <formula>"varies"</formula>
    </cfRule>
  </conditionalFormatting>
  <conditionalFormatting sqref="D40:D54">
    <cfRule type="cellIs" dxfId="499" priority="44" operator="equal">
      <formula>"varies"</formula>
    </cfRule>
  </conditionalFormatting>
  <conditionalFormatting sqref="N40:N54">
    <cfRule type="cellIs" dxfId="498" priority="43" operator="equal">
      <formula>"varies"</formula>
    </cfRule>
  </conditionalFormatting>
  <conditionalFormatting sqref="C13:C27">
    <cfRule type="cellIs" dxfId="497" priority="42" operator="equal">
      <formula>"varies"</formula>
    </cfRule>
  </conditionalFormatting>
  <conditionalFormatting sqref="C40:C54">
    <cfRule type="cellIs" dxfId="496" priority="41" operator="equal">
      <formula>"varies"</formula>
    </cfRule>
  </conditionalFormatting>
  <conditionalFormatting sqref="M13:M27">
    <cfRule type="cellIs" dxfId="495" priority="40" operator="equal">
      <formula>"varies"</formula>
    </cfRule>
  </conditionalFormatting>
  <conditionalFormatting sqref="M40:M54">
    <cfRule type="cellIs" dxfId="494" priority="39" operator="equal">
      <formula>"varies"</formula>
    </cfRule>
  </conditionalFormatting>
  <conditionalFormatting sqref="H14">
    <cfRule type="cellIs" dxfId="493" priority="38" operator="equal">
      <formula>"varies"</formula>
    </cfRule>
  </conditionalFormatting>
  <conditionalFormatting sqref="H15">
    <cfRule type="cellIs" dxfId="492" priority="37" operator="equal">
      <formula>"varies"</formula>
    </cfRule>
  </conditionalFormatting>
  <conditionalFormatting sqref="H16:H26">
    <cfRule type="cellIs" dxfId="491" priority="36" operator="equal">
      <formula>"varies"</formula>
    </cfRule>
  </conditionalFormatting>
  <conditionalFormatting sqref="H41">
    <cfRule type="cellIs" dxfId="490" priority="35" operator="equal">
      <formula>"varies"</formula>
    </cfRule>
  </conditionalFormatting>
  <conditionalFormatting sqref="H42">
    <cfRule type="cellIs" dxfId="489" priority="34" operator="equal">
      <formula>"varies"</formula>
    </cfRule>
  </conditionalFormatting>
  <conditionalFormatting sqref="H43:H53">
    <cfRule type="cellIs" dxfId="488" priority="33" operator="equal">
      <formula>"varies"</formula>
    </cfRule>
  </conditionalFormatting>
  <conditionalFormatting sqref="R14">
    <cfRule type="cellIs" dxfId="487" priority="32" operator="equal">
      <formula>"varies"</formula>
    </cfRule>
  </conditionalFormatting>
  <conditionalFormatting sqref="R15">
    <cfRule type="cellIs" dxfId="486" priority="31" operator="equal">
      <formula>"varies"</formula>
    </cfRule>
  </conditionalFormatting>
  <conditionalFormatting sqref="R16:R26">
    <cfRule type="cellIs" dxfId="485" priority="30" operator="equal">
      <formula>"varies"</formula>
    </cfRule>
  </conditionalFormatting>
  <conditionalFormatting sqref="R41">
    <cfRule type="cellIs" dxfId="484" priority="29" operator="equal">
      <formula>"varies"</formula>
    </cfRule>
  </conditionalFormatting>
  <conditionalFormatting sqref="R42">
    <cfRule type="cellIs" dxfId="483" priority="28" operator="equal">
      <formula>"varies"</formula>
    </cfRule>
  </conditionalFormatting>
  <conditionalFormatting sqref="R43:R53">
    <cfRule type="cellIs" dxfId="482" priority="27" operator="equal">
      <formula>"varies"</formula>
    </cfRule>
  </conditionalFormatting>
  <conditionalFormatting sqref="D13:D27">
    <cfRule type="cellIs" dxfId="481" priority="26" operator="equal">
      <formula>"varies"</formula>
    </cfRule>
  </conditionalFormatting>
  <conditionalFormatting sqref="N13:N27">
    <cfRule type="cellIs" dxfId="480" priority="25" operator="equal">
      <formula>"varies"</formula>
    </cfRule>
  </conditionalFormatting>
  <conditionalFormatting sqref="N40:N54">
    <cfRule type="cellIs" dxfId="479" priority="24" operator="equal">
      <formula>"varies"</formula>
    </cfRule>
  </conditionalFormatting>
  <conditionalFormatting sqref="N40:N54">
    <cfRule type="cellIs" dxfId="478" priority="23" operator="equal">
      <formula>"varies"</formula>
    </cfRule>
  </conditionalFormatting>
  <conditionalFormatting sqref="D40:D54">
    <cfRule type="cellIs" dxfId="477" priority="22" operator="equal">
      <formula>"varies"</formula>
    </cfRule>
  </conditionalFormatting>
  <conditionalFormatting sqref="D40:D54">
    <cfRule type="cellIs" dxfId="476" priority="21" operator="equal">
      <formula>"varies"</formula>
    </cfRule>
  </conditionalFormatting>
  <conditionalFormatting sqref="N40:N54">
    <cfRule type="cellIs" dxfId="475" priority="20" operator="equal">
      <formula>"varies"</formula>
    </cfRule>
  </conditionalFormatting>
  <conditionalFormatting sqref="N13:N27">
    <cfRule type="cellIs" dxfId="474" priority="19" operator="equal">
      <formula>"varies"</formula>
    </cfRule>
  </conditionalFormatting>
  <conditionalFormatting sqref="D40:D54">
    <cfRule type="cellIs" dxfId="473" priority="18" operator="equal">
      <formula>"varies"</formula>
    </cfRule>
  </conditionalFormatting>
  <conditionalFormatting sqref="N40:N54">
    <cfRule type="cellIs" dxfId="472" priority="17" operator="equal">
      <formula>"varies"</formula>
    </cfRule>
  </conditionalFormatting>
  <conditionalFormatting sqref="C13:C27">
    <cfRule type="cellIs" dxfId="471" priority="16" operator="equal">
      <formula>"varies"</formula>
    </cfRule>
  </conditionalFormatting>
  <conditionalFormatting sqref="C40:C54">
    <cfRule type="cellIs" dxfId="470" priority="15" operator="equal">
      <formula>"varies"</formula>
    </cfRule>
  </conditionalFormatting>
  <conditionalFormatting sqref="M13:M27">
    <cfRule type="cellIs" dxfId="469" priority="14" operator="equal">
      <formula>"varies"</formula>
    </cfRule>
  </conditionalFormatting>
  <conditionalFormatting sqref="M40:M54">
    <cfRule type="cellIs" dxfId="468" priority="13" operator="equal">
      <formula>"varies"</formula>
    </cfRule>
  </conditionalFormatting>
  <conditionalFormatting sqref="H14">
    <cfRule type="cellIs" dxfId="467" priority="12" operator="equal">
      <formula>"varies"</formula>
    </cfRule>
  </conditionalFormatting>
  <conditionalFormatting sqref="H15">
    <cfRule type="cellIs" dxfId="466" priority="11" operator="equal">
      <formula>"varies"</formula>
    </cfRule>
  </conditionalFormatting>
  <conditionalFormatting sqref="H16:H26">
    <cfRule type="cellIs" dxfId="465" priority="10" operator="equal">
      <formula>"varies"</formula>
    </cfRule>
  </conditionalFormatting>
  <conditionalFormatting sqref="H41">
    <cfRule type="cellIs" dxfId="464" priority="9" operator="equal">
      <formula>"varies"</formula>
    </cfRule>
  </conditionalFormatting>
  <conditionalFormatting sqref="H42">
    <cfRule type="cellIs" dxfId="463" priority="8" operator="equal">
      <formula>"varies"</formula>
    </cfRule>
  </conditionalFormatting>
  <conditionalFormatting sqref="H43:H53">
    <cfRule type="cellIs" dxfId="462" priority="7" operator="equal">
      <formula>"varies"</formula>
    </cfRule>
  </conditionalFormatting>
  <conditionalFormatting sqref="R14">
    <cfRule type="cellIs" dxfId="461" priority="6" operator="equal">
      <formula>"varies"</formula>
    </cfRule>
  </conditionalFormatting>
  <conditionalFormatting sqref="R15">
    <cfRule type="cellIs" dxfId="460" priority="5" operator="equal">
      <formula>"varies"</formula>
    </cfRule>
  </conditionalFormatting>
  <conditionalFormatting sqref="R16:R26">
    <cfRule type="cellIs" dxfId="459" priority="4" operator="equal">
      <formula>"varies"</formula>
    </cfRule>
  </conditionalFormatting>
  <conditionalFormatting sqref="R41">
    <cfRule type="cellIs" dxfId="458" priority="3" operator="equal">
      <formula>"varies"</formula>
    </cfRule>
  </conditionalFormatting>
  <conditionalFormatting sqref="R42">
    <cfRule type="cellIs" dxfId="457" priority="2" operator="equal">
      <formula>"varies"</formula>
    </cfRule>
  </conditionalFormatting>
  <conditionalFormatting sqref="R43:R53">
    <cfRule type="cellIs" dxfId="456"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B1:AA67"/>
  <sheetViews>
    <sheetView showGridLines="0" topLeftCell="A37" workbookViewId="0">
      <selection activeCell="G67" sqref="G67"/>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327</v>
      </c>
      <c r="E7" s="1023" t="s">
        <v>787</v>
      </c>
      <c r="F7" s="1023"/>
      <c r="G7" s="1023"/>
      <c r="H7" s="1023"/>
      <c r="I7" s="1023"/>
      <c r="J7" s="1024"/>
      <c r="K7" s="132"/>
      <c r="L7" s="209"/>
      <c r="M7" s="1023"/>
      <c r="N7" s="1022" t="s">
        <v>328</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329</v>
      </c>
      <c r="E34" s="1023" t="s">
        <v>787</v>
      </c>
      <c r="F34" s="1023"/>
      <c r="G34" s="1023"/>
      <c r="H34" s="1023"/>
      <c r="I34" s="1023"/>
      <c r="J34" s="1024"/>
      <c r="K34" s="132"/>
      <c r="L34" s="209"/>
      <c r="M34" s="1023"/>
      <c r="N34" s="1022" t="s">
        <v>330</v>
      </c>
      <c r="O34" s="1023" t="s">
        <v>787</v>
      </c>
      <c r="P34" s="1023"/>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455" priority="114" operator="equal">
      <formula>"varies"</formula>
    </cfRule>
  </conditionalFormatting>
  <conditionalFormatting sqref="C13:D27 C40:D54 M13:N27 M40:N54 H14:H26 H41:H53 R14:R26 R41:R53">
    <cfRule type="cellIs" dxfId="454" priority="113" operator="equal">
      <formula>"varies"</formula>
    </cfRule>
  </conditionalFormatting>
  <conditionalFormatting sqref="C13:D27 C40:D54 M13:N27 M40:N54 H14:H26 H41:H53 R14:R26 R41:R53">
    <cfRule type="cellIs" dxfId="453" priority="112" operator="equal">
      <formula>"varies"</formula>
    </cfRule>
  </conditionalFormatting>
  <conditionalFormatting sqref="C13:D27 C40:D54 M13:N27 M40:N54 H14:H26 H41:H53 R14:R26 R41:R53">
    <cfRule type="cellIs" dxfId="452" priority="111" operator="equal">
      <formula>"varies"</formula>
    </cfRule>
  </conditionalFormatting>
  <conditionalFormatting sqref="C13:D27 C40:D54 M13:N27 M40:N54 H14:H26 H41:H53 R14:R26 R41:R53">
    <cfRule type="cellIs" dxfId="451" priority="110" operator="equal">
      <formula>"varies"</formula>
    </cfRule>
  </conditionalFormatting>
  <conditionalFormatting sqref="C13:D27 C40:D54 M13:N27 M40:N54 H14:H26 H41:H53 R14:R26 R41:R53">
    <cfRule type="cellIs" dxfId="450" priority="109" operator="equal">
      <formula>"varies"</formula>
    </cfRule>
  </conditionalFormatting>
  <conditionalFormatting sqref="C13:D27 C40:D54 M13:N27 M40:N54 H14:H26 H41:H53 R14:R26 R41:R53">
    <cfRule type="cellIs" dxfId="449" priority="108" operator="equal">
      <formula>"varies"</formula>
    </cfRule>
  </conditionalFormatting>
  <conditionalFormatting sqref="C13:D27 C40:D54 M13:N27 M40:N54 H14:H26 H41:H53 R14:R26 R41:R53">
    <cfRule type="cellIs" dxfId="448" priority="107" operator="equal">
      <formula>"varies"</formula>
    </cfRule>
  </conditionalFormatting>
  <conditionalFormatting sqref="D13:D27">
    <cfRule type="cellIs" dxfId="447" priority="106" operator="equal">
      <formula>"varies"</formula>
    </cfRule>
  </conditionalFormatting>
  <conditionalFormatting sqref="N13:N27">
    <cfRule type="cellIs" dxfId="446" priority="105" operator="equal">
      <formula>"varies"</formula>
    </cfRule>
  </conditionalFormatting>
  <conditionalFormatting sqref="N40:N54">
    <cfRule type="cellIs" dxfId="445" priority="104" operator="equal">
      <formula>"varies"</formula>
    </cfRule>
  </conditionalFormatting>
  <conditionalFormatting sqref="N40:N54">
    <cfRule type="cellIs" dxfId="444" priority="103" operator="equal">
      <formula>"varies"</formula>
    </cfRule>
  </conditionalFormatting>
  <conditionalFormatting sqref="D40:D54">
    <cfRule type="cellIs" dxfId="443" priority="102" operator="equal">
      <formula>"varies"</formula>
    </cfRule>
  </conditionalFormatting>
  <conditionalFormatting sqref="D40:D54">
    <cfRule type="cellIs" dxfId="442" priority="101" operator="equal">
      <formula>"varies"</formula>
    </cfRule>
  </conditionalFormatting>
  <conditionalFormatting sqref="N40:N54">
    <cfRule type="cellIs" dxfId="441" priority="100" operator="equal">
      <formula>"varies"</formula>
    </cfRule>
  </conditionalFormatting>
  <conditionalFormatting sqref="N13:N27">
    <cfRule type="cellIs" dxfId="440" priority="99" operator="equal">
      <formula>"varies"</formula>
    </cfRule>
  </conditionalFormatting>
  <conditionalFormatting sqref="D40:D54">
    <cfRule type="cellIs" dxfId="439" priority="98" operator="equal">
      <formula>"varies"</formula>
    </cfRule>
  </conditionalFormatting>
  <conditionalFormatting sqref="N40:N54">
    <cfRule type="cellIs" dxfId="438" priority="97" operator="equal">
      <formula>"varies"</formula>
    </cfRule>
  </conditionalFormatting>
  <conditionalFormatting sqref="C13:C27">
    <cfRule type="cellIs" dxfId="437" priority="96" operator="equal">
      <formula>"varies"</formula>
    </cfRule>
  </conditionalFormatting>
  <conditionalFormatting sqref="C40:C54">
    <cfRule type="cellIs" dxfId="436" priority="95" operator="equal">
      <formula>"varies"</formula>
    </cfRule>
  </conditionalFormatting>
  <conditionalFormatting sqref="M13:M27">
    <cfRule type="cellIs" dxfId="435" priority="94" operator="equal">
      <formula>"varies"</formula>
    </cfRule>
  </conditionalFormatting>
  <conditionalFormatting sqref="M40:M54">
    <cfRule type="cellIs" dxfId="434" priority="93" operator="equal">
      <formula>"varies"</formula>
    </cfRule>
  </conditionalFormatting>
  <conditionalFormatting sqref="H14">
    <cfRule type="cellIs" dxfId="433" priority="92" operator="equal">
      <formula>"varies"</formula>
    </cfRule>
  </conditionalFormatting>
  <conditionalFormatting sqref="H15">
    <cfRule type="cellIs" dxfId="432" priority="91" operator="equal">
      <formula>"varies"</formula>
    </cfRule>
  </conditionalFormatting>
  <conditionalFormatting sqref="H16:H26">
    <cfRule type="cellIs" dxfId="431" priority="90" operator="equal">
      <formula>"varies"</formula>
    </cfRule>
  </conditionalFormatting>
  <conditionalFormatting sqref="H41">
    <cfRule type="cellIs" dxfId="430" priority="89" operator="equal">
      <formula>"varies"</formula>
    </cfRule>
  </conditionalFormatting>
  <conditionalFormatting sqref="H42">
    <cfRule type="cellIs" dxfId="429" priority="88" operator="equal">
      <formula>"varies"</formula>
    </cfRule>
  </conditionalFormatting>
  <conditionalFormatting sqref="H43:H53">
    <cfRule type="cellIs" dxfId="428" priority="87" operator="equal">
      <formula>"varies"</formula>
    </cfRule>
  </conditionalFormatting>
  <conditionalFormatting sqref="R14">
    <cfRule type="cellIs" dxfId="427" priority="86" operator="equal">
      <formula>"varies"</formula>
    </cfRule>
  </conditionalFormatting>
  <conditionalFormatting sqref="R15">
    <cfRule type="cellIs" dxfId="426" priority="85" operator="equal">
      <formula>"varies"</formula>
    </cfRule>
  </conditionalFormatting>
  <conditionalFormatting sqref="R16:R26">
    <cfRule type="cellIs" dxfId="425" priority="84" operator="equal">
      <formula>"varies"</formula>
    </cfRule>
  </conditionalFormatting>
  <conditionalFormatting sqref="R41">
    <cfRule type="cellIs" dxfId="424" priority="83" operator="equal">
      <formula>"varies"</formula>
    </cfRule>
  </conditionalFormatting>
  <conditionalFormatting sqref="R42">
    <cfRule type="cellIs" dxfId="423" priority="82" operator="equal">
      <formula>"varies"</formula>
    </cfRule>
  </conditionalFormatting>
  <conditionalFormatting sqref="R43:R53">
    <cfRule type="cellIs" dxfId="422" priority="81" operator="equal">
      <formula>"varies"</formula>
    </cfRule>
  </conditionalFormatting>
  <conditionalFormatting sqref="C40">
    <cfRule type="cellIs" dxfId="421" priority="80" operator="equal">
      <formula>"varies"</formula>
    </cfRule>
  </conditionalFormatting>
  <conditionalFormatting sqref="D13:D27">
    <cfRule type="cellIs" dxfId="420" priority="79" operator="equal">
      <formula>"varies"</formula>
    </cfRule>
  </conditionalFormatting>
  <conditionalFormatting sqref="N13:N27">
    <cfRule type="cellIs" dxfId="419" priority="78" operator="equal">
      <formula>"varies"</formula>
    </cfRule>
  </conditionalFormatting>
  <conditionalFormatting sqref="N40:N54">
    <cfRule type="cellIs" dxfId="418" priority="77" operator="equal">
      <formula>"varies"</formula>
    </cfRule>
  </conditionalFormatting>
  <conditionalFormatting sqref="N40:N54">
    <cfRule type="cellIs" dxfId="417" priority="76" operator="equal">
      <formula>"varies"</formula>
    </cfRule>
  </conditionalFormatting>
  <conditionalFormatting sqref="D40:D54">
    <cfRule type="cellIs" dxfId="416" priority="75" operator="equal">
      <formula>"varies"</formula>
    </cfRule>
  </conditionalFormatting>
  <conditionalFormatting sqref="D40:D54">
    <cfRule type="cellIs" dxfId="415" priority="74" operator="equal">
      <formula>"varies"</formula>
    </cfRule>
  </conditionalFormatting>
  <conditionalFormatting sqref="N40:N54">
    <cfRule type="cellIs" dxfId="414" priority="73" operator="equal">
      <formula>"varies"</formula>
    </cfRule>
  </conditionalFormatting>
  <conditionalFormatting sqref="N13:N27">
    <cfRule type="cellIs" dxfId="413" priority="72" operator="equal">
      <formula>"varies"</formula>
    </cfRule>
  </conditionalFormatting>
  <conditionalFormatting sqref="D40:D54">
    <cfRule type="cellIs" dxfId="412" priority="71" operator="equal">
      <formula>"varies"</formula>
    </cfRule>
  </conditionalFormatting>
  <conditionalFormatting sqref="N40:N54">
    <cfRule type="cellIs" dxfId="411" priority="70" operator="equal">
      <formula>"varies"</formula>
    </cfRule>
  </conditionalFormatting>
  <conditionalFormatting sqref="C13:C27">
    <cfRule type="cellIs" dxfId="410" priority="69" operator="equal">
      <formula>"varies"</formula>
    </cfRule>
  </conditionalFormatting>
  <conditionalFormatting sqref="C40:C54">
    <cfRule type="cellIs" dxfId="409" priority="68" operator="equal">
      <formula>"varies"</formula>
    </cfRule>
  </conditionalFormatting>
  <conditionalFormatting sqref="M13:M27">
    <cfRule type="cellIs" dxfId="408" priority="67" operator="equal">
      <formula>"varies"</formula>
    </cfRule>
  </conditionalFormatting>
  <conditionalFormatting sqref="M40:M54">
    <cfRule type="cellIs" dxfId="407" priority="66" operator="equal">
      <formula>"varies"</formula>
    </cfRule>
  </conditionalFormatting>
  <conditionalFormatting sqref="H14">
    <cfRule type="cellIs" dxfId="406" priority="65" operator="equal">
      <formula>"varies"</formula>
    </cfRule>
  </conditionalFormatting>
  <conditionalFormatting sqref="H15">
    <cfRule type="cellIs" dxfId="405" priority="64" operator="equal">
      <formula>"varies"</formula>
    </cfRule>
  </conditionalFormatting>
  <conditionalFormatting sqref="H16:H26">
    <cfRule type="cellIs" dxfId="404" priority="63" operator="equal">
      <formula>"varies"</formula>
    </cfRule>
  </conditionalFormatting>
  <conditionalFormatting sqref="H41">
    <cfRule type="cellIs" dxfId="403" priority="62" operator="equal">
      <formula>"varies"</formula>
    </cfRule>
  </conditionalFormatting>
  <conditionalFormatting sqref="H42">
    <cfRule type="cellIs" dxfId="402" priority="61" operator="equal">
      <formula>"varies"</formula>
    </cfRule>
  </conditionalFormatting>
  <conditionalFormatting sqref="H43:H53">
    <cfRule type="cellIs" dxfId="401" priority="60" operator="equal">
      <formula>"varies"</formula>
    </cfRule>
  </conditionalFormatting>
  <conditionalFormatting sqref="R14">
    <cfRule type="cellIs" dxfId="400" priority="59" operator="equal">
      <formula>"varies"</formula>
    </cfRule>
  </conditionalFormatting>
  <conditionalFormatting sqref="R15">
    <cfRule type="cellIs" dxfId="399" priority="58" operator="equal">
      <formula>"varies"</formula>
    </cfRule>
  </conditionalFormatting>
  <conditionalFormatting sqref="R16:R26">
    <cfRule type="cellIs" dxfId="398" priority="57" operator="equal">
      <formula>"varies"</formula>
    </cfRule>
  </conditionalFormatting>
  <conditionalFormatting sqref="R41">
    <cfRule type="cellIs" dxfId="397" priority="56" operator="equal">
      <formula>"varies"</formula>
    </cfRule>
  </conditionalFormatting>
  <conditionalFormatting sqref="R42">
    <cfRule type="cellIs" dxfId="396" priority="55" operator="equal">
      <formula>"varies"</formula>
    </cfRule>
  </conditionalFormatting>
  <conditionalFormatting sqref="R43:R53">
    <cfRule type="cellIs" dxfId="395" priority="54" operator="equal">
      <formula>"varies"</formula>
    </cfRule>
  </conditionalFormatting>
  <conditionalFormatting sqref="M13">
    <cfRule type="cellIs" dxfId="394" priority="53" operator="equal">
      <formula>"varies"</formula>
    </cfRule>
  </conditionalFormatting>
  <conditionalFormatting sqref="D13:D27">
    <cfRule type="cellIs" dxfId="393" priority="52" operator="equal">
      <formula>"varies"</formula>
    </cfRule>
  </conditionalFormatting>
  <conditionalFormatting sqref="N13:N27">
    <cfRule type="cellIs" dxfId="392" priority="51" operator="equal">
      <formula>"varies"</formula>
    </cfRule>
  </conditionalFormatting>
  <conditionalFormatting sqref="N40:N54">
    <cfRule type="cellIs" dxfId="391" priority="50" operator="equal">
      <formula>"varies"</formula>
    </cfRule>
  </conditionalFormatting>
  <conditionalFormatting sqref="N40:N54">
    <cfRule type="cellIs" dxfId="390" priority="49" operator="equal">
      <formula>"varies"</formula>
    </cfRule>
  </conditionalFormatting>
  <conditionalFormatting sqref="D40:D54">
    <cfRule type="cellIs" dxfId="389" priority="48" operator="equal">
      <formula>"varies"</formula>
    </cfRule>
  </conditionalFormatting>
  <conditionalFormatting sqref="D40:D54">
    <cfRule type="cellIs" dxfId="388" priority="47" operator="equal">
      <formula>"varies"</formula>
    </cfRule>
  </conditionalFormatting>
  <conditionalFormatting sqref="N40:N54">
    <cfRule type="cellIs" dxfId="387" priority="46" operator="equal">
      <formula>"varies"</formula>
    </cfRule>
  </conditionalFormatting>
  <conditionalFormatting sqref="N13:N27">
    <cfRule type="cellIs" dxfId="386" priority="45" operator="equal">
      <formula>"varies"</formula>
    </cfRule>
  </conditionalFormatting>
  <conditionalFormatting sqref="D40:D54">
    <cfRule type="cellIs" dxfId="385" priority="44" operator="equal">
      <formula>"varies"</formula>
    </cfRule>
  </conditionalFormatting>
  <conditionalFormatting sqref="N40:N54">
    <cfRule type="cellIs" dxfId="384" priority="43" operator="equal">
      <formula>"varies"</formula>
    </cfRule>
  </conditionalFormatting>
  <conditionalFormatting sqref="C13:C27">
    <cfRule type="cellIs" dxfId="383" priority="42" operator="equal">
      <formula>"varies"</formula>
    </cfRule>
  </conditionalFormatting>
  <conditionalFormatting sqref="C40:C54">
    <cfRule type="cellIs" dxfId="382" priority="41" operator="equal">
      <formula>"varies"</formula>
    </cfRule>
  </conditionalFormatting>
  <conditionalFormatting sqref="M13:M27">
    <cfRule type="cellIs" dxfId="381" priority="40" operator="equal">
      <formula>"varies"</formula>
    </cfRule>
  </conditionalFormatting>
  <conditionalFormatting sqref="M40:M54">
    <cfRule type="cellIs" dxfId="380" priority="39" operator="equal">
      <formula>"varies"</formula>
    </cfRule>
  </conditionalFormatting>
  <conditionalFormatting sqref="H14">
    <cfRule type="cellIs" dxfId="379" priority="38" operator="equal">
      <formula>"varies"</formula>
    </cfRule>
  </conditionalFormatting>
  <conditionalFormatting sqref="H15">
    <cfRule type="cellIs" dxfId="378" priority="37" operator="equal">
      <formula>"varies"</formula>
    </cfRule>
  </conditionalFormatting>
  <conditionalFormatting sqref="H16:H26">
    <cfRule type="cellIs" dxfId="377" priority="36" operator="equal">
      <formula>"varies"</formula>
    </cfRule>
  </conditionalFormatting>
  <conditionalFormatting sqref="H41">
    <cfRule type="cellIs" dxfId="376" priority="35" operator="equal">
      <formula>"varies"</formula>
    </cfRule>
  </conditionalFormatting>
  <conditionalFormatting sqref="H42">
    <cfRule type="cellIs" dxfId="375" priority="34" operator="equal">
      <formula>"varies"</formula>
    </cfRule>
  </conditionalFormatting>
  <conditionalFormatting sqref="H43:H53">
    <cfRule type="cellIs" dxfId="374" priority="33" operator="equal">
      <formula>"varies"</formula>
    </cfRule>
  </conditionalFormatting>
  <conditionalFormatting sqref="R14">
    <cfRule type="cellIs" dxfId="373" priority="32" operator="equal">
      <formula>"varies"</formula>
    </cfRule>
  </conditionalFormatting>
  <conditionalFormatting sqref="R15">
    <cfRule type="cellIs" dxfId="372" priority="31" operator="equal">
      <formula>"varies"</formula>
    </cfRule>
  </conditionalFormatting>
  <conditionalFormatting sqref="R16:R26">
    <cfRule type="cellIs" dxfId="371" priority="30" operator="equal">
      <formula>"varies"</formula>
    </cfRule>
  </conditionalFormatting>
  <conditionalFormatting sqref="R41">
    <cfRule type="cellIs" dxfId="370" priority="29" operator="equal">
      <formula>"varies"</formula>
    </cfRule>
  </conditionalFormatting>
  <conditionalFormatting sqref="R42">
    <cfRule type="cellIs" dxfId="369" priority="28" operator="equal">
      <formula>"varies"</formula>
    </cfRule>
  </conditionalFormatting>
  <conditionalFormatting sqref="R43:R53">
    <cfRule type="cellIs" dxfId="368" priority="27" operator="equal">
      <formula>"varies"</formula>
    </cfRule>
  </conditionalFormatting>
  <conditionalFormatting sqref="D13:D27">
    <cfRule type="cellIs" dxfId="367" priority="26" operator="equal">
      <formula>"varies"</formula>
    </cfRule>
  </conditionalFormatting>
  <conditionalFormatting sqref="N13:N27">
    <cfRule type="cellIs" dxfId="366" priority="25" operator="equal">
      <formula>"varies"</formula>
    </cfRule>
  </conditionalFormatting>
  <conditionalFormatting sqref="N40:N54">
    <cfRule type="cellIs" dxfId="365" priority="24" operator="equal">
      <formula>"varies"</formula>
    </cfRule>
  </conditionalFormatting>
  <conditionalFormatting sqref="N40:N54">
    <cfRule type="cellIs" dxfId="364" priority="23" operator="equal">
      <formula>"varies"</formula>
    </cfRule>
  </conditionalFormatting>
  <conditionalFormatting sqref="D40:D54">
    <cfRule type="cellIs" dxfId="363" priority="22" operator="equal">
      <formula>"varies"</formula>
    </cfRule>
  </conditionalFormatting>
  <conditionalFormatting sqref="D40:D54">
    <cfRule type="cellIs" dxfId="362" priority="21" operator="equal">
      <formula>"varies"</formula>
    </cfRule>
  </conditionalFormatting>
  <conditionalFormatting sqref="N40:N54">
    <cfRule type="cellIs" dxfId="361" priority="20" operator="equal">
      <formula>"varies"</formula>
    </cfRule>
  </conditionalFormatting>
  <conditionalFormatting sqref="N13:N27">
    <cfRule type="cellIs" dxfId="360" priority="19" operator="equal">
      <formula>"varies"</formula>
    </cfRule>
  </conditionalFormatting>
  <conditionalFormatting sqref="D40:D54">
    <cfRule type="cellIs" dxfId="359" priority="18" operator="equal">
      <formula>"varies"</formula>
    </cfRule>
  </conditionalFormatting>
  <conditionalFormatting sqref="N40:N54">
    <cfRule type="cellIs" dxfId="358" priority="17" operator="equal">
      <formula>"varies"</formula>
    </cfRule>
  </conditionalFormatting>
  <conditionalFormatting sqref="C13:C27">
    <cfRule type="cellIs" dxfId="357" priority="16" operator="equal">
      <formula>"varies"</formula>
    </cfRule>
  </conditionalFormatting>
  <conditionalFormatting sqref="C40:C54">
    <cfRule type="cellIs" dxfId="356" priority="15" operator="equal">
      <formula>"varies"</formula>
    </cfRule>
  </conditionalFormatting>
  <conditionalFormatting sqref="M13:M27">
    <cfRule type="cellIs" dxfId="355" priority="14" operator="equal">
      <formula>"varies"</formula>
    </cfRule>
  </conditionalFormatting>
  <conditionalFormatting sqref="M40:M54">
    <cfRule type="cellIs" dxfId="354" priority="13" operator="equal">
      <formula>"varies"</formula>
    </cfRule>
  </conditionalFormatting>
  <conditionalFormatting sqref="H14">
    <cfRule type="cellIs" dxfId="353" priority="12" operator="equal">
      <formula>"varies"</formula>
    </cfRule>
  </conditionalFormatting>
  <conditionalFormatting sqref="H15">
    <cfRule type="cellIs" dxfId="352" priority="11" operator="equal">
      <formula>"varies"</formula>
    </cfRule>
  </conditionalFormatting>
  <conditionalFormatting sqref="H16:H26">
    <cfRule type="cellIs" dxfId="351" priority="10" operator="equal">
      <formula>"varies"</formula>
    </cfRule>
  </conditionalFormatting>
  <conditionalFormatting sqref="H41">
    <cfRule type="cellIs" dxfId="350" priority="9" operator="equal">
      <formula>"varies"</formula>
    </cfRule>
  </conditionalFormatting>
  <conditionalFormatting sqref="H42">
    <cfRule type="cellIs" dxfId="349" priority="8" operator="equal">
      <formula>"varies"</formula>
    </cfRule>
  </conditionalFormatting>
  <conditionalFormatting sqref="H43:H53">
    <cfRule type="cellIs" dxfId="348" priority="7" operator="equal">
      <formula>"varies"</formula>
    </cfRule>
  </conditionalFormatting>
  <conditionalFormatting sqref="R14">
    <cfRule type="cellIs" dxfId="347" priority="6" operator="equal">
      <formula>"varies"</formula>
    </cfRule>
  </conditionalFormatting>
  <conditionalFormatting sqref="R15">
    <cfRule type="cellIs" dxfId="346" priority="5" operator="equal">
      <formula>"varies"</formula>
    </cfRule>
  </conditionalFormatting>
  <conditionalFormatting sqref="R16:R26">
    <cfRule type="cellIs" dxfId="345" priority="4" operator="equal">
      <formula>"varies"</formula>
    </cfRule>
  </conditionalFormatting>
  <conditionalFormatting sqref="R41">
    <cfRule type="cellIs" dxfId="344" priority="3" operator="equal">
      <formula>"varies"</formula>
    </cfRule>
  </conditionalFormatting>
  <conditionalFormatting sqref="R42">
    <cfRule type="cellIs" dxfId="343" priority="2" operator="equal">
      <formula>"varies"</formula>
    </cfRule>
  </conditionalFormatting>
  <conditionalFormatting sqref="R43:R53">
    <cfRule type="cellIs" dxfId="342"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1336</v>
      </c>
      <c r="E7" s="332" t="s">
        <v>787</v>
      </c>
      <c r="F7" s="332"/>
      <c r="G7" s="332"/>
      <c r="H7" s="332"/>
      <c r="I7" s="332"/>
      <c r="J7" s="333"/>
      <c r="K7" s="132"/>
      <c r="L7" s="331"/>
      <c r="M7" s="332"/>
      <c r="N7" s="1012" t="s">
        <v>1337</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1338</v>
      </c>
      <c r="E34" s="332" t="s">
        <v>787</v>
      </c>
      <c r="F34" s="332"/>
      <c r="G34" s="332"/>
      <c r="H34" s="332"/>
      <c r="I34" s="332"/>
      <c r="J34" s="333"/>
      <c r="K34" s="132"/>
      <c r="L34" s="331"/>
      <c r="M34" s="332"/>
      <c r="N34" s="1012" t="s">
        <v>1339</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341" priority="114" operator="equal">
      <formula>"varies"</formula>
    </cfRule>
  </conditionalFormatting>
  <conditionalFormatting sqref="C13:D27 C40:D54 M13:N27 M40:N54 H14:H26 H41:H53 R14:R26 R41:R53">
    <cfRule type="cellIs" dxfId="340" priority="113" operator="equal">
      <formula>"varies"</formula>
    </cfRule>
  </conditionalFormatting>
  <conditionalFormatting sqref="C13:D27 C40:D54 M13:N27 M40:N54 H14:H26 H41:H53 R14:R26 R41:R53">
    <cfRule type="cellIs" dxfId="339" priority="112" operator="equal">
      <formula>"varies"</formula>
    </cfRule>
  </conditionalFormatting>
  <conditionalFormatting sqref="C13:D27 C40:D54 M13:N27 M40:N54 H14:H26 H41:H53 R14:R26 R41:R53">
    <cfRule type="cellIs" dxfId="338" priority="111" operator="equal">
      <formula>"varies"</formula>
    </cfRule>
  </conditionalFormatting>
  <conditionalFormatting sqref="C13:D27 C40:D54 M13:N27 M40:N54 H14:H26 H41:H53 R14:R26 R41:R53">
    <cfRule type="cellIs" dxfId="337" priority="110" operator="equal">
      <formula>"varies"</formula>
    </cfRule>
  </conditionalFormatting>
  <conditionalFormatting sqref="C13:D27 C40:D54 M13:N27 M40:N54 H14:H26 H41:H53 R14:R26 R41:R53">
    <cfRule type="cellIs" dxfId="336" priority="109" operator="equal">
      <formula>"varies"</formula>
    </cfRule>
  </conditionalFormatting>
  <conditionalFormatting sqref="C13:D27 C40:D54 M13:N27 M40:N54 H14:H26 H41:H53 R14:R26 R41:R53">
    <cfRule type="cellIs" dxfId="335" priority="108" operator="equal">
      <formula>"varies"</formula>
    </cfRule>
  </conditionalFormatting>
  <conditionalFormatting sqref="C13:D27 C40:D54 M13:N27 M40:N54 H14:H26 H41:H53 R14:R26 R41:R53">
    <cfRule type="cellIs" dxfId="334" priority="107" operator="equal">
      <formula>"varies"</formula>
    </cfRule>
  </conditionalFormatting>
  <conditionalFormatting sqref="D13:D27">
    <cfRule type="cellIs" dxfId="333" priority="106" operator="equal">
      <formula>"varies"</formula>
    </cfRule>
  </conditionalFormatting>
  <conditionalFormatting sqref="N13:N27">
    <cfRule type="cellIs" dxfId="332" priority="105" operator="equal">
      <formula>"varies"</formula>
    </cfRule>
  </conditionalFormatting>
  <conditionalFormatting sqref="N40:N54">
    <cfRule type="cellIs" dxfId="331" priority="104" operator="equal">
      <formula>"varies"</formula>
    </cfRule>
  </conditionalFormatting>
  <conditionalFormatting sqref="N40:N54">
    <cfRule type="cellIs" dxfId="330" priority="103" operator="equal">
      <formula>"varies"</formula>
    </cfRule>
  </conditionalFormatting>
  <conditionalFormatting sqref="D40:D54">
    <cfRule type="cellIs" dxfId="329" priority="102" operator="equal">
      <formula>"varies"</formula>
    </cfRule>
  </conditionalFormatting>
  <conditionalFormatting sqref="D40:D54">
    <cfRule type="cellIs" dxfId="328" priority="101" operator="equal">
      <formula>"varies"</formula>
    </cfRule>
  </conditionalFormatting>
  <conditionalFormatting sqref="N40:N54">
    <cfRule type="cellIs" dxfId="327" priority="100" operator="equal">
      <formula>"varies"</formula>
    </cfRule>
  </conditionalFormatting>
  <conditionalFormatting sqref="N13:N27">
    <cfRule type="cellIs" dxfId="326" priority="99" operator="equal">
      <formula>"varies"</formula>
    </cfRule>
  </conditionalFormatting>
  <conditionalFormatting sqref="D40:D54">
    <cfRule type="cellIs" dxfId="325" priority="98" operator="equal">
      <formula>"varies"</formula>
    </cfRule>
  </conditionalFormatting>
  <conditionalFormatting sqref="N40:N54">
    <cfRule type="cellIs" dxfId="324" priority="97" operator="equal">
      <formula>"varies"</formula>
    </cfRule>
  </conditionalFormatting>
  <conditionalFormatting sqref="C13:C27">
    <cfRule type="cellIs" dxfId="323" priority="96" operator="equal">
      <formula>"varies"</formula>
    </cfRule>
  </conditionalFormatting>
  <conditionalFormatting sqref="C40:C54">
    <cfRule type="cellIs" dxfId="322" priority="95" operator="equal">
      <formula>"varies"</formula>
    </cfRule>
  </conditionalFormatting>
  <conditionalFormatting sqref="M13:M27">
    <cfRule type="cellIs" dxfId="321" priority="94" operator="equal">
      <formula>"varies"</formula>
    </cfRule>
  </conditionalFormatting>
  <conditionalFormatting sqref="M40:M54">
    <cfRule type="cellIs" dxfId="320" priority="93" operator="equal">
      <formula>"varies"</formula>
    </cfRule>
  </conditionalFormatting>
  <conditionalFormatting sqref="H14">
    <cfRule type="cellIs" dxfId="319" priority="92" operator="equal">
      <formula>"varies"</formula>
    </cfRule>
  </conditionalFormatting>
  <conditionalFormatting sqref="H15">
    <cfRule type="cellIs" dxfId="318" priority="91" operator="equal">
      <formula>"varies"</formula>
    </cfRule>
  </conditionalFormatting>
  <conditionalFormatting sqref="H16:H26">
    <cfRule type="cellIs" dxfId="317" priority="90" operator="equal">
      <formula>"varies"</formula>
    </cfRule>
  </conditionalFormatting>
  <conditionalFormatting sqref="H41">
    <cfRule type="cellIs" dxfId="316" priority="89" operator="equal">
      <formula>"varies"</formula>
    </cfRule>
  </conditionalFormatting>
  <conditionalFormatting sqref="H42">
    <cfRule type="cellIs" dxfId="315" priority="88" operator="equal">
      <formula>"varies"</formula>
    </cfRule>
  </conditionalFormatting>
  <conditionalFormatting sqref="H43:H53">
    <cfRule type="cellIs" dxfId="314" priority="87" operator="equal">
      <formula>"varies"</formula>
    </cfRule>
  </conditionalFormatting>
  <conditionalFormatting sqref="R14">
    <cfRule type="cellIs" dxfId="313" priority="86" operator="equal">
      <formula>"varies"</formula>
    </cfRule>
  </conditionalFormatting>
  <conditionalFormatting sqref="R15">
    <cfRule type="cellIs" dxfId="312" priority="85" operator="equal">
      <formula>"varies"</formula>
    </cfRule>
  </conditionalFormatting>
  <conditionalFormatting sqref="R16:R26">
    <cfRule type="cellIs" dxfId="311" priority="84" operator="equal">
      <formula>"varies"</formula>
    </cfRule>
  </conditionalFormatting>
  <conditionalFormatting sqref="R41">
    <cfRule type="cellIs" dxfId="310" priority="83" operator="equal">
      <formula>"varies"</formula>
    </cfRule>
  </conditionalFormatting>
  <conditionalFormatting sqref="R42">
    <cfRule type="cellIs" dxfId="309" priority="82" operator="equal">
      <formula>"varies"</formula>
    </cfRule>
  </conditionalFormatting>
  <conditionalFormatting sqref="R43:R53">
    <cfRule type="cellIs" dxfId="308" priority="81" operator="equal">
      <formula>"varies"</formula>
    </cfRule>
  </conditionalFormatting>
  <conditionalFormatting sqref="C40">
    <cfRule type="cellIs" dxfId="307" priority="80" operator="equal">
      <formula>"varies"</formula>
    </cfRule>
  </conditionalFormatting>
  <conditionalFormatting sqref="D13:D27">
    <cfRule type="cellIs" dxfId="306" priority="79" operator="equal">
      <formula>"varies"</formula>
    </cfRule>
  </conditionalFormatting>
  <conditionalFormatting sqref="N13:N27">
    <cfRule type="cellIs" dxfId="305" priority="78" operator="equal">
      <formula>"varies"</formula>
    </cfRule>
  </conditionalFormatting>
  <conditionalFormatting sqref="N40:N54">
    <cfRule type="cellIs" dxfId="304" priority="77" operator="equal">
      <formula>"varies"</formula>
    </cfRule>
  </conditionalFormatting>
  <conditionalFormatting sqref="N40:N54">
    <cfRule type="cellIs" dxfId="303" priority="76" operator="equal">
      <formula>"varies"</formula>
    </cfRule>
  </conditionalFormatting>
  <conditionalFormatting sqref="D40:D54">
    <cfRule type="cellIs" dxfId="302" priority="75" operator="equal">
      <formula>"varies"</formula>
    </cfRule>
  </conditionalFormatting>
  <conditionalFormatting sqref="D40:D54">
    <cfRule type="cellIs" dxfId="301" priority="74" operator="equal">
      <formula>"varies"</formula>
    </cfRule>
  </conditionalFormatting>
  <conditionalFormatting sqref="N40:N54">
    <cfRule type="cellIs" dxfId="300" priority="73" operator="equal">
      <formula>"varies"</formula>
    </cfRule>
  </conditionalFormatting>
  <conditionalFormatting sqref="N13:N27">
    <cfRule type="cellIs" dxfId="299" priority="72" operator="equal">
      <formula>"varies"</formula>
    </cfRule>
  </conditionalFormatting>
  <conditionalFormatting sqref="D40:D54">
    <cfRule type="cellIs" dxfId="298" priority="71" operator="equal">
      <formula>"varies"</formula>
    </cfRule>
  </conditionalFormatting>
  <conditionalFormatting sqref="N40:N54">
    <cfRule type="cellIs" dxfId="297" priority="70" operator="equal">
      <formula>"varies"</formula>
    </cfRule>
  </conditionalFormatting>
  <conditionalFormatting sqref="C13:C27">
    <cfRule type="cellIs" dxfId="296" priority="69" operator="equal">
      <formula>"varies"</formula>
    </cfRule>
  </conditionalFormatting>
  <conditionalFormatting sqref="C40:C54">
    <cfRule type="cellIs" dxfId="295" priority="68" operator="equal">
      <formula>"varies"</formula>
    </cfRule>
  </conditionalFormatting>
  <conditionalFormatting sqref="M13:M27">
    <cfRule type="cellIs" dxfId="294" priority="67" operator="equal">
      <formula>"varies"</formula>
    </cfRule>
  </conditionalFormatting>
  <conditionalFormatting sqref="M40:M54">
    <cfRule type="cellIs" dxfId="293" priority="66" operator="equal">
      <formula>"varies"</formula>
    </cfRule>
  </conditionalFormatting>
  <conditionalFormatting sqref="H14">
    <cfRule type="cellIs" dxfId="292" priority="65" operator="equal">
      <formula>"varies"</formula>
    </cfRule>
  </conditionalFormatting>
  <conditionalFormatting sqref="H15">
    <cfRule type="cellIs" dxfId="291" priority="64" operator="equal">
      <formula>"varies"</formula>
    </cfRule>
  </conditionalFormatting>
  <conditionalFormatting sqref="H16:H26">
    <cfRule type="cellIs" dxfId="290" priority="63" operator="equal">
      <formula>"varies"</formula>
    </cfRule>
  </conditionalFormatting>
  <conditionalFormatting sqref="H41">
    <cfRule type="cellIs" dxfId="289" priority="62" operator="equal">
      <formula>"varies"</formula>
    </cfRule>
  </conditionalFormatting>
  <conditionalFormatting sqref="H42">
    <cfRule type="cellIs" dxfId="288" priority="61" operator="equal">
      <formula>"varies"</formula>
    </cfRule>
  </conditionalFormatting>
  <conditionalFormatting sqref="H43:H53">
    <cfRule type="cellIs" dxfId="287" priority="60" operator="equal">
      <formula>"varies"</formula>
    </cfRule>
  </conditionalFormatting>
  <conditionalFormatting sqref="R14">
    <cfRule type="cellIs" dxfId="286" priority="59" operator="equal">
      <formula>"varies"</formula>
    </cfRule>
  </conditionalFormatting>
  <conditionalFormatting sqref="R15">
    <cfRule type="cellIs" dxfId="285" priority="58" operator="equal">
      <formula>"varies"</formula>
    </cfRule>
  </conditionalFormatting>
  <conditionalFormatting sqref="R16:R26">
    <cfRule type="cellIs" dxfId="284" priority="57" operator="equal">
      <formula>"varies"</formula>
    </cfRule>
  </conditionalFormatting>
  <conditionalFormatting sqref="R41">
    <cfRule type="cellIs" dxfId="283" priority="56" operator="equal">
      <formula>"varies"</formula>
    </cfRule>
  </conditionalFormatting>
  <conditionalFormatting sqref="R42">
    <cfRule type="cellIs" dxfId="282" priority="55" operator="equal">
      <formula>"varies"</formula>
    </cfRule>
  </conditionalFormatting>
  <conditionalFormatting sqref="R43:R53">
    <cfRule type="cellIs" dxfId="281" priority="54" operator="equal">
      <formula>"varies"</formula>
    </cfRule>
  </conditionalFormatting>
  <conditionalFormatting sqref="M13">
    <cfRule type="cellIs" dxfId="280" priority="53" operator="equal">
      <formula>"varies"</formula>
    </cfRule>
  </conditionalFormatting>
  <conditionalFormatting sqref="D13:D27">
    <cfRule type="cellIs" dxfId="279" priority="52" operator="equal">
      <formula>"varies"</formula>
    </cfRule>
  </conditionalFormatting>
  <conditionalFormatting sqref="N13:N27">
    <cfRule type="cellIs" dxfId="278" priority="51" operator="equal">
      <formula>"varies"</formula>
    </cfRule>
  </conditionalFormatting>
  <conditionalFormatting sqref="N40:N54">
    <cfRule type="cellIs" dxfId="277" priority="50" operator="equal">
      <formula>"varies"</formula>
    </cfRule>
  </conditionalFormatting>
  <conditionalFormatting sqref="N40:N54">
    <cfRule type="cellIs" dxfId="276" priority="49" operator="equal">
      <formula>"varies"</formula>
    </cfRule>
  </conditionalFormatting>
  <conditionalFormatting sqref="D40:D54">
    <cfRule type="cellIs" dxfId="275" priority="48" operator="equal">
      <formula>"varies"</formula>
    </cfRule>
  </conditionalFormatting>
  <conditionalFormatting sqref="D40:D54">
    <cfRule type="cellIs" dxfId="274" priority="47" operator="equal">
      <formula>"varies"</formula>
    </cfRule>
  </conditionalFormatting>
  <conditionalFormatting sqref="N40:N54">
    <cfRule type="cellIs" dxfId="273" priority="46" operator="equal">
      <formula>"varies"</formula>
    </cfRule>
  </conditionalFormatting>
  <conditionalFormatting sqref="N13:N27">
    <cfRule type="cellIs" dxfId="272" priority="45" operator="equal">
      <formula>"varies"</formula>
    </cfRule>
  </conditionalFormatting>
  <conditionalFormatting sqref="D40:D54">
    <cfRule type="cellIs" dxfId="271" priority="44" operator="equal">
      <formula>"varies"</formula>
    </cfRule>
  </conditionalFormatting>
  <conditionalFormatting sqref="N40:N54">
    <cfRule type="cellIs" dxfId="270" priority="43" operator="equal">
      <formula>"varies"</formula>
    </cfRule>
  </conditionalFormatting>
  <conditionalFormatting sqref="C13:C27">
    <cfRule type="cellIs" dxfId="269" priority="42" operator="equal">
      <formula>"varies"</formula>
    </cfRule>
  </conditionalFormatting>
  <conditionalFormatting sqref="C40:C54">
    <cfRule type="cellIs" dxfId="268" priority="41" operator="equal">
      <formula>"varies"</formula>
    </cfRule>
  </conditionalFormatting>
  <conditionalFormatting sqref="M13:M27">
    <cfRule type="cellIs" dxfId="267" priority="40" operator="equal">
      <formula>"varies"</formula>
    </cfRule>
  </conditionalFormatting>
  <conditionalFormatting sqref="M40:M54">
    <cfRule type="cellIs" dxfId="266" priority="39" operator="equal">
      <formula>"varies"</formula>
    </cfRule>
  </conditionalFormatting>
  <conditionalFormatting sqref="H14">
    <cfRule type="cellIs" dxfId="265" priority="38" operator="equal">
      <formula>"varies"</formula>
    </cfRule>
  </conditionalFormatting>
  <conditionalFormatting sqref="H15">
    <cfRule type="cellIs" dxfId="264" priority="37" operator="equal">
      <formula>"varies"</formula>
    </cfRule>
  </conditionalFormatting>
  <conditionalFormatting sqref="H16:H26">
    <cfRule type="cellIs" dxfId="263" priority="36" operator="equal">
      <formula>"varies"</formula>
    </cfRule>
  </conditionalFormatting>
  <conditionalFormatting sqref="H41">
    <cfRule type="cellIs" dxfId="262" priority="35" operator="equal">
      <formula>"varies"</formula>
    </cfRule>
  </conditionalFormatting>
  <conditionalFormatting sqref="H42">
    <cfRule type="cellIs" dxfId="261" priority="34" operator="equal">
      <formula>"varies"</formula>
    </cfRule>
  </conditionalFormatting>
  <conditionalFormatting sqref="H43:H53">
    <cfRule type="cellIs" dxfId="260" priority="33" operator="equal">
      <formula>"varies"</formula>
    </cfRule>
  </conditionalFormatting>
  <conditionalFormatting sqref="R14">
    <cfRule type="cellIs" dxfId="259" priority="32" operator="equal">
      <formula>"varies"</formula>
    </cfRule>
  </conditionalFormatting>
  <conditionalFormatting sqref="R15">
    <cfRule type="cellIs" dxfId="258" priority="31" operator="equal">
      <formula>"varies"</formula>
    </cfRule>
  </conditionalFormatting>
  <conditionalFormatting sqref="R16:R26">
    <cfRule type="cellIs" dxfId="257" priority="30" operator="equal">
      <formula>"varies"</formula>
    </cfRule>
  </conditionalFormatting>
  <conditionalFormatting sqref="R41">
    <cfRule type="cellIs" dxfId="256" priority="29" operator="equal">
      <formula>"varies"</formula>
    </cfRule>
  </conditionalFormatting>
  <conditionalFormatting sqref="R42">
    <cfRule type="cellIs" dxfId="255" priority="28" operator="equal">
      <formula>"varies"</formula>
    </cfRule>
  </conditionalFormatting>
  <conditionalFormatting sqref="R43:R53">
    <cfRule type="cellIs" dxfId="254" priority="27" operator="equal">
      <formula>"varies"</formula>
    </cfRule>
  </conditionalFormatting>
  <conditionalFormatting sqref="D13:D27">
    <cfRule type="cellIs" dxfId="253" priority="26" operator="equal">
      <formula>"varies"</formula>
    </cfRule>
  </conditionalFormatting>
  <conditionalFormatting sqref="N13:N27">
    <cfRule type="cellIs" dxfId="252" priority="25" operator="equal">
      <formula>"varies"</formula>
    </cfRule>
  </conditionalFormatting>
  <conditionalFormatting sqref="N40:N54">
    <cfRule type="cellIs" dxfId="251" priority="24" operator="equal">
      <formula>"varies"</formula>
    </cfRule>
  </conditionalFormatting>
  <conditionalFormatting sqref="N40:N54">
    <cfRule type="cellIs" dxfId="250" priority="23" operator="equal">
      <formula>"varies"</formula>
    </cfRule>
  </conditionalFormatting>
  <conditionalFormatting sqref="D40:D54">
    <cfRule type="cellIs" dxfId="249" priority="22" operator="equal">
      <formula>"varies"</formula>
    </cfRule>
  </conditionalFormatting>
  <conditionalFormatting sqref="D40:D54">
    <cfRule type="cellIs" dxfId="248" priority="21" operator="equal">
      <formula>"varies"</formula>
    </cfRule>
  </conditionalFormatting>
  <conditionalFormatting sqref="N40:N54">
    <cfRule type="cellIs" dxfId="247" priority="20" operator="equal">
      <formula>"varies"</formula>
    </cfRule>
  </conditionalFormatting>
  <conditionalFormatting sqref="N13:N27">
    <cfRule type="cellIs" dxfId="246" priority="19" operator="equal">
      <formula>"varies"</formula>
    </cfRule>
  </conditionalFormatting>
  <conditionalFormatting sqref="D40:D54">
    <cfRule type="cellIs" dxfId="245" priority="18" operator="equal">
      <formula>"varies"</formula>
    </cfRule>
  </conditionalFormatting>
  <conditionalFormatting sqref="N40:N54">
    <cfRule type="cellIs" dxfId="244" priority="17" operator="equal">
      <formula>"varies"</formula>
    </cfRule>
  </conditionalFormatting>
  <conditionalFormatting sqref="C13:C27">
    <cfRule type="cellIs" dxfId="243" priority="16" operator="equal">
      <formula>"varies"</formula>
    </cfRule>
  </conditionalFormatting>
  <conditionalFormatting sqref="C40:C54">
    <cfRule type="cellIs" dxfId="242" priority="15" operator="equal">
      <formula>"varies"</formula>
    </cfRule>
  </conditionalFormatting>
  <conditionalFormatting sqref="M13:M27">
    <cfRule type="cellIs" dxfId="241" priority="14" operator="equal">
      <formula>"varies"</formula>
    </cfRule>
  </conditionalFormatting>
  <conditionalFormatting sqref="M40:M54">
    <cfRule type="cellIs" dxfId="240" priority="13" operator="equal">
      <formula>"varies"</formula>
    </cfRule>
  </conditionalFormatting>
  <conditionalFormatting sqref="H14">
    <cfRule type="cellIs" dxfId="239" priority="12" operator="equal">
      <formula>"varies"</formula>
    </cfRule>
  </conditionalFormatting>
  <conditionalFormatting sqref="H15">
    <cfRule type="cellIs" dxfId="238" priority="11" operator="equal">
      <formula>"varies"</formula>
    </cfRule>
  </conditionalFormatting>
  <conditionalFormatting sqref="H16:H26">
    <cfRule type="cellIs" dxfId="237" priority="10" operator="equal">
      <formula>"varies"</formula>
    </cfRule>
  </conditionalFormatting>
  <conditionalFormatting sqref="H41">
    <cfRule type="cellIs" dxfId="236" priority="9" operator="equal">
      <formula>"varies"</formula>
    </cfRule>
  </conditionalFormatting>
  <conditionalFormatting sqref="H42">
    <cfRule type="cellIs" dxfId="235" priority="8" operator="equal">
      <formula>"varies"</formula>
    </cfRule>
  </conditionalFormatting>
  <conditionalFormatting sqref="H43:H53">
    <cfRule type="cellIs" dxfId="234" priority="7" operator="equal">
      <formula>"varies"</formula>
    </cfRule>
  </conditionalFormatting>
  <conditionalFormatting sqref="R14">
    <cfRule type="cellIs" dxfId="233" priority="6" operator="equal">
      <formula>"varies"</formula>
    </cfRule>
  </conditionalFormatting>
  <conditionalFormatting sqref="R15">
    <cfRule type="cellIs" dxfId="232" priority="5" operator="equal">
      <formula>"varies"</formula>
    </cfRule>
  </conditionalFormatting>
  <conditionalFormatting sqref="R16:R26">
    <cfRule type="cellIs" dxfId="231" priority="4" operator="equal">
      <formula>"varies"</formula>
    </cfRule>
  </conditionalFormatting>
  <conditionalFormatting sqref="R41">
    <cfRule type="cellIs" dxfId="230" priority="3" operator="equal">
      <formula>"varies"</formula>
    </cfRule>
  </conditionalFormatting>
  <conditionalFormatting sqref="R42">
    <cfRule type="cellIs" dxfId="229" priority="2" operator="equal">
      <formula>"varies"</formula>
    </cfRule>
  </conditionalFormatting>
  <conditionalFormatting sqref="R43:R53">
    <cfRule type="cellIs" dxfId="228"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1340</v>
      </c>
      <c r="E7" s="332" t="s">
        <v>787</v>
      </c>
      <c r="F7" s="332"/>
      <c r="G7" s="332"/>
      <c r="H7" s="332"/>
      <c r="I7" s="332"/>
      <c r="J7" s="333"/>
      <c r="K7" s="132"/>
      <c r="L7" s="331"/>
      <c r="M7" s="332"/>
      <c r="N7" s="1012" t="s">
        <v>1341</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1342</v>
      </c>
      <c r="E34" s="332" t="s">
        <v>787</v>
      </c>
      <c r="F34" s="332"/>
      <c r="G34" s="332"/>
      <c r="H34" s="332"/>
      <c r="I34" s="332"/>
      <c r="J34" s="333"/>
      <c r="K34" s="132"/>
      <c r="L34" s="331"/>
      <c r="M34" s="332"/>
      <c r="N34" s="1012" t="s">
        <v>1343</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227" priority="114" operator="equal">
      <formula>"varies"</formula>
    </cfRule>
  </conditionalFormatting>
  <conditionalFormatting sqref="C13:D27 C40:D54 M13:N27 M40:N54 H14:H26 H41:H53 R14:R26 R41:R53">
    <cfRule type="cellIs" dxfId="226" priority="113" operator="equal">
      <formula>"varies"</formula>
    </cfRule>
  </conditionalFormatting>
  <conditionalFormatting sqref="C13:D27 C40:D54 M13:N27 M40:N54 H14:H26 H41:H53 R14:R26 R41:R53">
    <cfRule type="cellIs" dxfId="225" priority="112" operator="equal">
      <formula>"varies"</formula>
    </cfRule>
  </conditionalFormatting>
  <conditionalFormatting sqref="C13:D27 C40:D54 M13:N27 M40:N54 H14:H26 H41:H53 R14:R26 R41:R53">
    <cfRule type="cellIs" dxfId="224" priority="111" operator="equal">
      <formula>"varies"</formula>
    </cfRule>
  </conditionalFormatting>
  <conditionalFormatting sqref="C13:D27 C40:D54 M13:N27 M40:N54 H14:H26 H41:H53 R14:R26 R41:R53">
    <cfRule type="cellIs" dxfId="223" priority="110" operator="equal">
      <formula>"varies"</formula>
    </cfRule>
  </conditionalFormatting>
  <conditionalFormatting sqref="C13:D27 C40:D54 M13:N27 M40:N54 H14:H26 H41:H53 R14:R26 R41:R53">
    <cfRule type="cellIs" dxfId="222" priority="109" operator="equal">
      <formula>"varies"</formula>
    </cfRule>
  </conditionalFormatting>
  <conditionalFormatting sqref="C13:D27 C40:D54 M13:N27 M40:N54 H14:H26 H41:H53 R14:R26 R41:R53">
    <cfRule type="cellIs" dxfId="221" priority="108" operator="equal">
      <formula>"varies"</formula>
    </cfRule>
  </conditionalFormatting>
  <conditionalFormatting sqref="C13:D27 C40:D54 M13:N27 M40:N54 H14:H26 H41:H53 R14:R26 R41:R53">
    <cfRule type="cellIs" dxfId="220" priority="107" operator="equal">
      <formula>"varies"</formula>
    </cfRule>
  </conditionalFormatting>
  <conditionalFormatting sqref="D13:D27">
    <cfRule type="cellIs" dxfId="219" priority="106" operator="equal">
      <formula>"varies"</formula>
    </cfRule>
  </conditionalFormatting>
  <conditionalFormatting sqref="N13:N27">
    <cfRule type="cellIs" dxfId="218" priority="105" operator="equal">
      <formula>"varies"</formula>
    </cfRule>
  </conditionalFormatting>
  <conditionalFormatting sqref="N40:N54">
    <cfRule type="cellIs" dxfId="217" priority="104" operator="equal">
      <formula>"varies"</formula>
    </cfRule>
  </conditionalFormatting>
  <conditionalFormatting sqref="N40:N54">
    <cfRule type="cellIs" dxfId="216" priority="103" operator="equal">
      <formula>"varies"</formula>
    </cfRule>
  </conditionalFormatting>
  <conditionalFormatting sqref="D40:D54">
    <cfRule type="cellIs" dxfId="215" priority="102" operator="equal">
      <formula>"varies"</formula>
    </cfRule>
  </conditionalFormatting>
  <conditionalFormatting sqref="D40:D54">
    <cfRule type="cellIs" dxfId="214" priority="101" operator="equal">
      <formula>"varies"</formula>
    </cfRule>
  </conditionalFormatting>
  <conditionalFormatting sqref="N40:N54">
    <cfRule type="cellIs" dxfId="213" priority="100" operator="equal">
      <formula>"varies"</formula>
    </cfRule>
  </conditionalFormatting>
  <conditionalFormatting sqref="N13:N27">
    <cfRule type="cellIs" dxfId="212" priority="99" operator="equal">
      <formula>"varies"</formula>
    </cfRule>
  </conditionalFormatting>
  <conditionalFormatting sqref="D40:D54">
    <cfRule type="cellIs" dxfId="211" priority="98" operator="equal">
      <formula>"varies"</formula>
    </cfRule>
  </conditionalFormatting>
  <conditionalFormatting sqref="N40:N54">
    <cfRule type="cellIs" dxfId="210" priority="97" operator="equal">
      <formula>"varies"</formula>
    </cfRule>
  </conditionalFormatting>
  <conditionalFormatting sqref="C13:C27">
    <cfRule type="cellIs" dxfId="209" priority="96" operator="equal">
      <formula>"varies"</formula>
    </cfRule>
  </conditionalFormatting>
  <conditionalFormatting sqref="C40:C54">
    <cfRule type="cellIs" dxfId="208" priority="95" operator="equal">
      <formula>"varies"</formula>
    </cfRule>
  </conditionalFormatting>
  <conditionalFormatting sqref="M13:M27">
    <cfRule type="cellIs" dxfId="207" priority="94" operator="equal">
      <formula>"varies"</formula>
    </cfRule>
  </conditionalFormatting>
  <conditionalFormatting sqref="M40:M54">
    <cfRule type="cellIs" dxfId="206" priority="93" operator="equal">
      <formula>"varies"</formula>
    </cfRule>
  </conditionalFormatting>
  <conditionalFormatting sqref="H14">
    <cfRule type="cellIs" dxfId="205" priority="92" operator="equal">
      <formula>"varies"</formula>
    </cfRule>
  </conditionalFormatting>
  <conditionalFormatting sqref="H15">
    <cfRule type="cellIs" dxfId="204" priority="91" operator="equal">
      <formula>"varies"</formula>
    </cfRule>
  </conditionalFormatting>
  <conditionalFormatting sqref="H16:H26">
    <cfRule type="cellIs" dxfId="203" priority="90" operator="equal">
      <formula>"varies"</formula>
    </cfRule>
  </conditionalFormatting>
  <conditionalFormatting sqref="H41">
    <cfRule type="cellIs" dxfId="202" priority="89" operator="equal">
      <formula>"varies"</formula>
    </cfRule>
  </conditionalFormatting>
  <conditionalFormatting sqref="H42">
    <cfRule type="cellIs" dxfId="201" priority="88" operator="equal">
      <formula>"varies"</formula>
    </cfRule>
  </conditionalFormatting>
  <conditionalFormatting sqref="H43:H53">
    <cfRule type="cellIs" dxfId="200" priority="87" operator="equal">
      <formula>"varies"</formula>
    </cfRule>
  </conditionalFormatting>
  <conditionalFormatting sqref="R14">
    <cfRule type="cellIs" dxfId="199" priority="86" operator="equal">
      <formula>"varies"</formula>
    </cfRule>
  </conditionalFormatting>
  <conditionalFormatting sqref="R15">
    <cfRule type="cellIs" dxfId="198" priority="85" operator="equal">
      <formula>"varies"</formula>
    </cfRule>
  </conditionalFormatting>
  <conditionalFormatting sqref="R16:R26">
    <cfRule type="cellIs" dxfId="197" priority="84" operator="equal">
      <formula>"varies"</formula>
    </cfRule>
  </conditionalFormatting>
  <conditionalFormatting sqref="R41">
    <cfRule type="cellIs" dxfId="196" priority="83" operator="equal">
      <formula>"varies"</formula>
    </cfRule>
  </conditionalFormatting>
  <conditionalFormatting sqref="R42">
    <cfRule type="cellIs" dxfId="195" priority="82" operator="equal">
      <formula>"varies"</formula>
    </cfRule>
  </conditionalFormatting>
  <conditionalFormatting sqref="R43:R53">
    <cfRule type="cellIs" dxfId="194" priority="81" operator="equal">
      <formula>"varies"</formula>
    </cfRule>
  </conditionalFormatting>
  <conditionalFormatting sqref="C40">
    <cfRule type="cellIs" dxfId="193" priority="80" operator="equal">
      <formula>"varies"</formula>
    </cfRule>
  </conditionalFormatting>
  <conditionalFormatting sqref="D13:D27">
    <cfRule type="cellIs" dxfId="192" priority="79" operator="equal">
      <formula>"varies"</formula>
    </cfRule>
  </conditionalFormatting>
  <conditionalFormatting sqref="N13:N27">
    <cfRule type="cellIs" dxfId="191" priority="78" operator="equal">
      <formula>"varies"</formula>
    </cfRule>
  </conditionalFormatting>
  <conditionalFormatting sqref="N40:N54">
    <cfRule type="cellIs" dxfId="190" priority="77" operator="equal">
      <formula>"varies"</formula>
    </cfRule>
  </conditionalFormatting>
  <conditionalFormatting sqref="N40:N54">
    <cfRule type="cellIs" dxfId="189" priority="76" operator="equal">
      <formula>"varies"</formula>
    </cfRule>
  </conditionalFormatting>
  <conditionalFormatting sqref="D40:D54">
    <cfRule type="cellIs" dxfId="188" priority="75" operator="equal">
      <formula>"varies"</formula>
    </cfRule>
  </conditionalFormatting>
  <conditionalFormatting sqref="D40:D54">
    <cfRule type="cellIs" dxfId="187" priority="74" operator="equal">
      <formula>"varies"</formula>
    </cfRule>
  </conditionalFormatting>
  <conditionalFormatting sqref="N40:N54">
    <cfRule type="cellIs" dxfId="186" priority="73" operator="equal">
      <formula>"varies"</formula>
    </cfRule>
  </conditionalFormatting>
  <conditionalFormatting sqref="N13:N27">
    <cfRule type="cellIs" dxfId="185" priority="72" operator="equal">
      <formula>"varies"</formula>
    </cfRule>
  </conditionalFormatting>
  <conditionalFormatting sqref="D40:D54">
    <cfRule type="cellIs" dxfId="184" priority="71" operator="equal">
      <formula>"varies"</formula>
    </cfRule>
  </conditionalFormatting>
  <conditionalFormatting sqref="N40:N54">
    <cfRule type="cellIs" dxfId="183" priority="70" operator="equal">
      <formula>"varies"</formula>
    </cfRule>
  </conditionalFormatting>
  <conditionalFormatting sqref="C13:C27">
    <cfRule type="cellIs" dxfId="182" priority="69" operator="equal">
      <formula>"varies"</formula>
    </cfRule>
  </conditionalFormatting>
  <conditionalFormatting sqref="C40:C54">
    <cfRule type="cellIs" dxfId="181" priority="68" operator="equal">
      <formula>"varies"</formula>
    </cfRule>
  </conditionalFormatting>
  <conditionalFormatting sqref="M13:M27">
    <cfRule type="cellIs" dxfId="180" priority="67" operator="equal">
      <formula>"varies"</formula>
    </cfRule>
  </conditionalFormatting>
  <conditionalFormatting sqref="M40:M54">
    <cfRule type="cellIs" dxfId="179" priority="66" operator="equal">
      <formula>"varies"</formula>
    </cfRule>
  </conditionalFormatting>
  <conditionalFormatting sqref="H14">
    <cfRule type="cellIs" dxfId="178" priority="65" operator="equal">
      <formula>"varies"</formula>
    </cfRule>
  </conditionalFormatting>
  <conditionalFormatting sqref="H15">
    <cfRule type="cellIs" dxfId="177" priority="64" operator="equal">
      <formula>"varies"</formula>
    </cfRule>
  </conditionalFormatting>
  <conditionalFormatting sqref="H16:H26">
    <cfRule type="cellIs" dxfId="176" priority="63" operator="equal">
      <formula>"varies"</formula>
    </cfRule>
  </conditionalFormatting>
  <conditionalFormatting sqref="H41">
    <cfRule type="cellIs" dxfId="175" priority="62" operator="equal">
      <formula>"varies"</formula>
    </cfRule>
  </conditionalFormatting>
  <conditionalFormatting sqref="H42">
    <cfRule type="cellIs" dxfId="174" priority="61" operator="equal">
      <formula>"varies"</formula>
    </cfRule>
  </conditionalFormatting>
  <conditionalFormatting sqref="H43:H53">
    <cfRule type="cellIs" dxfId="173" priority="60" operator="equal">
      <formula>"varies"</formula>
    </cfRule>
  </conditionalFormatting>
  <conditionalFormatting sqref="R14">
    <cfRule type="cellIs" dxfId="172" priority="59" operator="equal">
      <formula>"varies"</formula>
    </cfRule>
  </conditionalFormatting>
  <conditionalFormatting sqref="R15">
    <cfRule type="cellIs" dxfId="171" priority="58" operator="equal">
      <formula>"varies"</formula>
    </cfRule>
  </conditionalFormatting>
  <conditionalFormatting sqref="R16:R26">
    <cfRule type="cellIs" dxfId="170" priority="57" operator="equal">
      <formula>"varies"</formula>
    </cfRule>
  </conditionalFormatting>
  <conditionalFormatting sqref="R41">
    <cfRule type="cellIs" dxfId="169" priority="56" operator="equal">
      <formula>"varies"</formula>
    </cfRule>
  </conditionalFormatting>
  <conditionalFormatting sqref="R42">
    <cfRule type="cellIs" dxfId="168" priority="55" operator="equal">
      <formula>"varies"</formula>
    </cfRule>
  </conditionalFormatting>
  <conditionalFormatting sqref="R43:R53">
    <cfRule type="cellIs" dxfId="167" priority="54" operator="equal">
      <formula>"varies"</formula>
    </cfRule>
  </conditionalFormatting>
  <conditionalFormatting sqref="M13">
    <cfRule type="cellIs" dxfId="166" priority="53" operator="equal">
      <formula>"varies"</formula>
    </cfRule>
  </conditionalFormatting>
  <conditionalFormatting sqref="D13:D27">
    <cfRule type="cellIs" dxfId="165" priority="52" operator="equal">
      <formula>"varies"</formula>
    </cfRule>
  </conditionalFormatting>
  <conditionalFormatting sqref="N13:N27">
    <cfRule type="cellIs" dxfId="164" priority="51" operator="equal">
      <formula>"varies"</formula>
    </cfRule>
  </conditionalFormatting>
  <conditionalFormatting sqref="N40:N54">
    <cfRule type="cellIs" dxfId="163" priority="50" operator="equal">
      <formula>"varies"</formula>
    </cfRule>
  </conditionalFormatting>
  <conditionalFormatting sqref="N40:N54">
    <cfRule type="cellIs" dxfId="162" priority="49" operator="equal">
      <formula>"varies"</formula>
    </cfRule>
  </conditionalFormatting>
  <conditionalFormatting sqref="D40:D54">
    <cfRule type="cellIs" dxfId="161" priority="48" operator="equal">
      <formula>"varies"</formula>
    </cfRule>
  </conditionalFormatting>
  <conditionalFormatting sqref="D40:D54">
    <cfRule type="cellIs" dxfId="160" priority="47" operator="equal">
      <formula>"varies"</formula>
    </cfRule>
  </conditionalFormatting>
  <conditionalFormatting sqref="N40:N54">
    <cfRule type="cellIs" dxfId="159" priority="46" operator="equal">
      <formula>"varies"</formula>
    </cfRule>
  </conditionalFormatting>
  <conditionalFormatting sqref="N13:N27">
    <cfRule type="cellIs" dxfId="158" priority="45" operator="equal">
      <formula>"varies"</formula>
    </cfRule>
  </conditionalFormatting>
  <conditionalFormatting sqref="D40:D54">
    <cfRule type="cellIs" dxfId="157" priority="44" operator="equal">
      <formula>"varies"</formula>
    </cfRule>
  </conditionalFormatting>
  <conditionalFormatting sqref="N40:N54">
    <cfRule type="cellIs" dxfId="156" priority="43" operator="equal">
      <formula>"varies"</formula>
    </cfRule>
  </conditionalFormatting>
  <conditionalFormatting sqref="C13:C27">
    <cfRule type="cellIs" dxfId="155" priority="42" operator="equal">
      <formula>"varies"</formula>
    </cfRule>
  </conditionalFormatting>
  <conditionalFormatting sqref="C40:C54">
    <cfRule type="cellIs" dxfId="154" priority="41" operator="equal">
      <formula>"varies"</formula>
    </cfRule>
  </conditionalFormatting>
  <conditionalFormatting sqref="M13:M27">
    <cfRule type="cellIs" dxfId="153" priority="40" operator="equal">
      <formula>"varies"</formula>
    </cfRule>
  </conditionalFormatting>
  <conditionalFormatting sqref="M40:M54">
    <cfRule type="cellIs" dxfId="152" priority="39" operator="equal">
      <formula>"varies"</formula>
    </cfRule>
  </conditionalFormatting>
  <conditionalFormatting sqref="H14">
    <cfRule type="cellIs" dxfId="151" priority="38" operator="equal">
      <formula>"varies"</formula>
    </cfRule>
  </conditionalFormatting>
  <conditionalFormatting sqref="H15">
    <cfRule type="cellIs" dxfId="150" priority="37" operator="equal">
      <formula>"varies"</formula>
    </cfRule>
  </conditionalFormatting>
  <conditionalFormatting sqref="H16:H26">
    <cfRule type="cellIs" dxfId="149" priority="36" operator="equal">
      <formula>"varies"</formula>
    </cfRule>
  </conditionalFormatting>
  <conditionalFormatting sqref="H41">
    <cfRule type="cellIs" dxfId="148" priority="35" operator="equal">
      <formula>"varies"</formula>
    </cfRule>
  </conditionalFormatting>
  <conditionalFormatting sqref="H42">
    <cfRule type="cellIs" dxfId="147" priority="34" operator="equal">
      <formula>"varies"</formula>
    </cfRule>
  </conditionalFormatting>
  <conditionalFormatting sqref="H43:H53">
    <cfRule type="cellIs" dxfId="146" priority="33" operator="equal">
      <formula>"varies"</formula>
    </cfRule>
  </conditionalFormatting>
  <conditionalFormatting sqref="R14">
    <cfRule type="cellIs" dxfId="145" priority="32" operator="equal">
      <formula>"varies"</formula>
    </cfRule>
  </conditionalFormatting>
  <conditionalFormatting sqref="R15">
    <cfRule type="cellIs" dxfId="144" priority="31" operator="equal">
      <formula>"varies"</formula>
    </cfRule>
  </conditionalFormatting>
  <conditionalFormatting sqref="R16:R26">
    <cfRule type="cellIs" dxfId="143" priority="30" operator="equal">
      <formula>"varies"</formula>
    </cfRule>
  </conditionalFormatting>
  <conditionalFormatting sqref="R41">
    <cfRule type="cellIs" dxfId="142" priority="29" operator="equal">
      <formula>"varies"</formula>
    </cfRule>
  </conditionalFormatting>
  <conditionalFormatting sqref="R42">
    <cfRule type="cellIs" dxfId="141" priority="28" operator="equal">
      <formula>"varies"</formula>
    </cfRule>
  </conditionalFormatting>
  <conditionalFormatting sqref="R43:R53">
    <cfRule type="cellIs" dxfId="140" priority="27" operator="equal">
      <formula>"varies"</formula>
    </cfRule>
  </conditionalFormatting>
  <conditionalFormatting sqref="D13:D27">
    <cfRule type="cellIs" dxfId="139" priority="26" operator="equal">
      <formula>"varies"</formula>
    </cfRule>
  </conditionalFormatting>
  <conditionalFormatting sqref="N13:N27">
    <cfRule type="cellIs" dxfId="138" priority="25" operator="equal">
      <formula>"varies"</formula>
    </cfRule>
  </conditionalFormatting>
  <conditionalFormatting sqref="N40:N54">
    <cfRule type="cellIs" dxfId="137" priority="24" operator="equal">
      <formula>"varies"</formula>
    </cfRule>
  </conditionalFormatting>
  <conditionalFormatting sqref="N40:N54">
    <cfRule type="cellIs" dxfId="136" priority="23" operator="equal">
      <formula>"varies"</formula>
    </cfRule>
  </conditionalFormatting>
  <conditionalFormatting sqref="D40:D54">
    <cfRule type="cellIs" dxfId="135" priority="22" operator="equal">
      <formula>"varies"</formula>
    </cfRule>
  </conditionalFormatting>
  <conditionalFormatting sqref="D40:D54">
    <cfRule type="cellIs" dxfId="134" priority="21" operator="equal">
      <formula>"varies"</formula>
    </cfRule>
  </conditionalFormatting>
  <conditionalFormatting sqref="N40:N54">
    <cfRule type="cellIs" dxfId="133" priority="20" operator="equal">
      <formula>"varies"</formula>
    </cfRule>
  </conditionalFormatting>
  <conditionalFormatting sqref="N13:N27">
    <cfRule type="cellIs" dxfId="132" priority="19" operator="equal">
      <formula>"varies"</formula>
    </cfRule>
  </conditionalFormatting>
  <conditionalFormatting sqref="D40:D54">
    <cfRule type="cellIs" dxfId="131" priority="18" operator="equal">
      <formula>"varies"</formula>
    </cfRule>
  </conditionalFormatting>
  <conditionalFormatting sqref="N40:N54">
    <cfRule type="cellIs" dxfId="130" priority="17" operator="equal">
      <formula>"varies"</formula>
    </cfRule>
  </conditionalFormatting>
  <conditionalFormatting sqref="C13:C27">
    <cfRule type="cellIs" dxfId="129" priority="16" operator="equal">
      <formula>"varies"</formula>
    </cfRule>
  </conditionalFormatting>
  <conditionalFormatting sqref="C40:C54">
    <cfRule type="cellIs" dxfId="128" priority="15" operator="equal">
      <formula>"varies"</formula>
    </cfRule>
  </conditionalFormatting>
  <conditionalFormatting sqref="M13:M27">
    <cfRule type="cellIs" dxfId="127" priority="14" operator="equal">
      <formula>"varies"</formula>
    </cfRule>
  </conditionalFormatting>
  <conditionalFormatting sqref="M40:M54">
    <cfRule type="cellIs" dxfId="126" priority="13" operator="equal">
      <formula>"varies"</formula>
    </cfRule>
  </conditionalFormatting>
  <conditionalFormatting sqref="H14">
    <cfRule type="cellIs" dxfId="125" priority="12" operator="equal">
      <formula>"varies"</formula>
    </cfRule>
  </conditionalFormatting>
  <conditionalFormatting sqref="H15">
    <cfRule type="cellIs" dxfId="124" priority="11" operator="equal">
      <formula>"varies"</formula>
    </cfRule>
  </conditionalFormatting>
  <conditionalFormatting sqref="H16:H26">
    <cfRule type="cellIs" dxfId="123" priority="10" operator="equal">
      <formula>"varies"</formula>
    </cfRule>
  </conditionalFormatting>
  <conditionalFormatting sqref="H41">
    <cfRule type="cellIs" dxfId="122" priority="9" operator="equal">
      <formula>"varies"</formula>
    </cfRule>
  </conditionalFormatting>
  <conditionalFormatting sqref="H42">
    <cfRule type="cellIs" dxfId="121" priority="8" operator="equal">
      <formula>"varies"</formula>
    </cfRule>
  </conditionalFormatting>
  <conditionalFormatting sqref="H43:H53">
    <cfRule type="cellIs" dxfId="120" priority="7" operator="equal">
      <formula>"varies"</formula>
    </cfRule>
  </conditionalFormatting>
  <conditionalFormatting sqref="R14">
    <cfRule type="cellIs" dxfId="119" priority="6" operator="equal">
      <formula>"varies"</formula>
    </cfRule>
  </conditionalFormatting>
  <conditionalFormatting sqref="R15">
    <cfRule type="cellIs" dxfId="118" priority="5" operator="equal">
      <formula>"varies"</formula>
    </cfRule>
  </conditionalFormatting>
  <conditionalFormatting sqref="R16:R26">
    <cfRule type="cellIs" dxfId="117" priority="4" operator="equal">
      <formula>"varies"</formula>
    </cfRule>
  </conditionalFormatting>
  <conditionalFormatting sqref="R41">
    <cfRule type="cellIs" dxfId="116" priority="3" operator="equal">
      <formula>"varies"</formula>
    </cfRule>
  </conditionalFormatting>
  <conditionalFormatting sqref="R42">
    <cfRule type="cellIs" dxfId="115" priority="2" operator="equal">
      <formula>"varies"</formula>
    </cfRule>
  </conditionalFormatting>
  <conditionalFormatting sqref="R43:R53">
    <cfRule type="cellIs" dxfId="114"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B1:AA67"/>
  <sheetViews>
    <sheetView showGridLines="0" topLeftCell="A40" workbookViewId="0">
      <selection activeCell="Q61" sqref="Q61:S62"/>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1344</v>
      </c>
      <c r="E7" s="1023" t="s">
        <v>787</v>
      </c>
      <c r="F7" s="1023"/>
      <c r="G7" s="1023"/>
      <c r="H7" s="1023"/>
      <c r="I7" s="1023"/>
      <c r="J7" s="1024"/>
      <c r="K7" s="132"/>
      <c r="L7" s="209"/>
      <c r="M7" s="1023"/>
      <c r="N7" s="1022" t="s">
        <v>1345</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1346</v>
      </c>
      <c r="E34" s="332" t="s">
        <v>787</v>
      </c>
      <c r="F34" s="332"/>
      <c r="G34" s="332"/>
      <c r="H34" s="332"/>
      <c r="I34" s="332"/>
      <c r="J34" s="333"/>
      <c r="K34" s="132"/>
      <c r="L34" s="331"/>
      <c r="M34" s="332"/>
      <c r="N34" s="1012" t="s">
        <v>1347</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C13:D27 C40:D54 M13:N27 M40:N54 H14:H26 H41:H53 R14:R26 R41:R53">
    <cfRule type="cellIs" dxfId="113" priority="114" operator="equal">
      <formula>"varies"</formula>
    </cfRule>
  </conditionalFormatting>
  <conditionalFormatting sqref="C13:D27 C40:D54 M13:N27 M40:N54 H14:H26 H41:H53 R14:R26 R41:R53">
    <cfRule type="cellIs" dxfId="112" priority="113" operator="equal">
      <formula>"varies"</formula>
    </cfRule>
  </conditionalFormatting>
  <conditionalFormatting sqref="C13:D27 C40:D54 M13:N27 M40:N54 H14:H26 H41:H53 R14:R26 R41:R53">
    <cfRule type="cellIs" dxfId="111" priority="112" operator="equal">
      <formula>"varies"</formula>
    </cfRule>
  </conditionalFormatting>
  <conditionalFormatting sqref="C13:D27 C40:D54 M13:N27 M40:N54 H14:H26 H41:H53 R14:R26 R41:R53">
    <cfRule type="cellIs" dxfId="110" priority="111" operator="equal">
      <formula>"varies"</formula>
    </cfRule>
  </conditionalFormatting>
  <conditionalFormatting sqref="C13:D27 C40:D54 M13:N27 M40:N54 H14:H26 H41:H53 R14:R26 R41:R53">
    <cfRule type="cellIs" dxfId="109" priority="110" operator="equal">
      <formula>"varies"</formula>
    </cfRule>
  </conditionalFormatting>
  <conditionalFormatting sqref="C13:D27 C40:D54 M13:N27 M40:N54 H14:H26 H41:H53 R14:R26 R41:R53">
    <cfRule type="cellIs" dxfId="108" priority="109" operator="equal">
      <formula>"varies"</formula>
    </cfRule>
  </conditionalFormatting>
  <conditionalFormatting sqref="C13:D27 C40:D54 M13:N27 M40:N54 H14:H26 H41:H53 R14:R26 R41:R53">
    <cfRule type="cellIs" dxfId="107" priority="108" operator="equal">
      <formula>"varies"</formula>
    </cfRule>
  </conditionalFormatting>
  <conditionalFormatting sqref="C13:D27 C40:D54 M13:N27 M40:N54 H14:H26 H41:H53 R14:R26 R41:R53">
    <cfRule type="cellIs" dxfId="106" priority="107" operator="equal">
      <formula>"varies"</formula>
    </cfRule>
  </conditionalFormatting>
  <conditionalFormatting sqref="D13:D27">
    <cfRule type="cellIs" dxfId="105" priority="106" operator="equal">
      <formula>"varies"</formula>
    </cfRule>
  </conditionalFormatting>
  <conditionalFormatting sqref="N13:N27">
    <cfRule type="cellIs" dxfId="104" priority="105" operator="equal">
      <formula>"varies"</formula>
    </cfRule>
  </conditionalFormatting>
  <conditionalFormatting sqref="N40:N54">
    <cfRule type="cellIs" dxfId="103" priority="104" operator="equal">
      <formula>"varies"</formula>
    </cfRule>
  </conditionalFormatting>
  <conditionalFormatting sqref="N40:N54">
    <cfRule type="cellIs" dxfId="102" priority="103" operator="equal">
      <formula>"varies"</formula>
    </cfRule>
  </conditionalFormatting>
  <conditionalFormatting sqref="D40:D54">
    <cfRule type="cellIs" dxfId="101" priority="102" operator="equal">
      <formula>"varies"</formula>
    </cfRule>
  </conditionalFormatting>
  <conditionalFormatting sqref="D40:D54">
    <cfRule type="cellIs" dxfId="100" priority="101" operator="equal">
      <formula>"varies"</formula>
    </cfRule>
  </conditionalFormatting>
  <conditionalFormatting sqref="N40:N54">
    <cfRule type="cellIs" dxfId="99" priority="100" operator="equal">
      <formula>"varies"</formula>
    </cfRule>
  </conditionalFormatting>
  <conditionalFormatting sqref="N13:N27">
    <cfRule type="cellIs" dxfId="98" priority="99" operator="equal">
      <formula>"varies"</formula>
    </cfRule>
  </conditionalFormatting>
  <conditionalFormatting sqref="D40:D54">
    <cfRule type="cellIs" dxfId="97" priority="98" operator="equal">
      <formula>"varies"</formula>
    </cfRule>
  </conditionalFormatting>
  <conditionalFormatting sqref="N40:N54">
    <cfRule type="cellIs" dxfId="96" priority="97" operator="equal">
      <formula>"varies"</formula>
    </cfRule>
  </conditionalFormatting>
  <conditionalFormatting sqref="C13:C27">
    <cfRule type="cellIs" dxfId="95" priority="96" operator="equal">
      <formula>"varies"</formula>
    </cfRule>
  </conditionalFormatting>
  <conditionalFormatting sqref="C40:C54">
    <cfRule type="cellIs" dxfId="94" priority="95" operator="equal">
      <formula>"varies"</formula>
    </cfRule>
  </conditionalFormatting>
  <conditionalFormatting sqref="M13:M27">
    <cfRule type="cellIs" dxfId="93" priority="94" operator="equal">
      <formula>"varies"</formula>
    </cfRule>
  </conditionalFormatting>
  <conditionalFormatting sqref="M40:M54">
    <cfRule type="cellIs" dxfId="92" priority="93" operator="equal">
      <formula>"varies"</formula>
    </cfRule>
  </conditionalFormatting>
  <conditionalFormatting sqref="H14">
    <cfRule type="cellIs" dxfId="91" priority="92" operator="equal">
      <formula>"varies"</formula>
    </cfRule>
  </conditionalFormatting>
  <conditionalFormatting sqref="H15">
    <cfRule type="cellIs" dxfId="90" priority="91" operator="equal">
      <formula>"varies"</formula>
    </cfRule>
  </conditionalFormatting>
  <conditionalFormatting sqref="H16:H26">
    <cfRule type="cellIs" dxfId="89" priority="90" operator="equal">
      <formula>"varies"</formula>
    </cfRule>
  </conditionalFormatting>
  <conditionalFormatting sqref="H41">
    <cfRule type="cellIs" dxfId="88" priority="89" operator="equal">
      <formula>"varies"</formula>
    </cfRule>
  </conditionalFormatting>
  <conditionalFormatting sqref="H42">
    <cfRule type="cellIs" dxfId="87" priority="88" operator="equal">
      <formula>"varies"</formula>
    </cfRule>
  </conditionalFormatting>
  <conditionalFormatting sqref="H43:H53">
    <cfRule type="cellIs" dxfId="86" priority="87" operator="equal">
      <formula>"varies"</formula>
    </cfRule>
  </conditionalFormatting>
  <conditionalFormatting sqref="R14">
    <cfRule type="cellIs" dxfId="85" priority="86" operator="equal">
      <formula>"varies"</formula>
    </cfRule>
  </conditionalFormatting>
  <conditionalFormatting sqref="R15">
    <cfRule type="cellIs" dxfId="84" priority="85" operator="equal">
      <formula>"varies"</formula>
    </cfRule>
  </conditionalFormatting>
  <conditionalFormatting sqref="R16:R26">
    <cfRule type="cellIs" dxfId="83" priority="84" operator="equal">
      <formula>"varies"</formula>
    </cfRule>
  </conditionalFormatting>
  <conditionalFormatting sqref="R41">
    <cfRule type="cellIs" dxfId="82" priority="83" operator="equal">
      <formula>"varies"</formula>
    </cfRule>
  </conditionalFormatting>
  <conditionalFormatting sqref="R42">
    <cfRule type="cellIs" dxfId="81" priority="82" operator="equal">
      <formula>"varies"</formula>
    </cfRule>
  </conditionalFormatting>
  <conditionalFormatting sqref="R43:R53">
    <cfRule type="cellIs" dxfId="80" priority="81" operator="equal">
      <formula>"varies"</formula>
    </cfRule>
  </conditionalFormatting>
  <conditionalFormatting sqref="C40">
    <cfRule type="cellIs" dxfId="79" priority="80" operator="equal">
      <formula>"varies"</formula>
    </cfRule>
  </conditionalFormatting>
  <conditionalFormatting sqref="D13:D27">
    <cfRule type="cellIs" dxfId="78" priority="79" operator="equal">
      <formula>"varies"</formula>
    </cfRule>
  </conditionalFormatting>
  <conditionalFormatting sqref="N13:N27">
    <cfRule type="cellIs" dxfId="77" priority="78" operator="equal">
      <formula>"varies"</formula>
    </cfRule>
  </conditionalFormatting>
  <conditionalFormatting sqref="N40:N54">
    <cfRule type="cellIs" dxfId="76" priority="77" operator="equal">
      <formula>"varies"</formula>
    </cfRule>
  </conditionalFormatting>
  <conditionalFormatting sqref="N40:N54">
    <cfRule type="cellIs" dxfId="75" priority="76" operator="equal">
      <formula>"varies"</formula>
    </cfRule>
  </conditionalFormatting>
  <conditionalFormatting sqref="D40:D54">
    <cfRule type="cellIs" dxfId="74" priority="75" operator="equal">
      <formula>"varies"</formula>
    </cfRule>
  </conditionalFormatting>
  <conditionalFormatting sqref="D40:D54">
    <cfRule type="cellIs" dxfId="73" priority="74" operator="equal">
      <formula>"varies"</formula>
    </cfRule>
  </conditionalFormatting>
  <conditionalFormatting sqref="N40:N54">
    <cfRule type="cellIs" dxfId="72" priority="73" operator="equal">
      <formula>"varies"</formula>
    </cfRule>
  </conditionalFormatting>
  <conditionalFormatting sqref="N13:N27">
    <cfRule type="cellIs" dxfId="71" priority="72" operator="equal">
      <formula>"varies"</formula>
    </cfRule>
  </conditionalFormatting>
  <conditionalFormatting sqref="D40:D54">
    <cfRule type="cellIs" dxfId="70" priority="71" operator="equal">
      <formula>"varies"</formula>
    </cfRule>
  </conditionalFormatting>
  <conditionalFormatting sqref="N40:N54">
    <cfRule type="cellIs" dxfId="69" priority="70" operator="equal">
      <formula>"varies"</formula>
    </cfRule>
  </conditionalFormatting>
  <conditionalFormatting sqref="C13:C27">
    <cfRule type="cellIs" dxfId="68" priority="69" operator="equal">
      <formula>"varies"</formula>
    </cfRule>
  </conditionalFormatting>
  <conditionalFormatting sqref="C40:C54">
    <cfRule type="cellIs" dxfId="67" priority="68" operator="equal">
      <formula>"varies"</formula>
    </cfRule>
  </conditionalFormatting>
  <conditionalFormatting sqref="M13:M27">
    <cfRule type="cellIs" dxfId="66" priority="67" operator="equal">
      <formula>"varies"</formula>
    </cfRule>
  </conditionalFormatting>
  <conditionalFormatting sqref="M40:M54">
    <cfRule type="cellIs" dxfId="65" priority="66" operator="equal">
      <formula>"varies"</formula>
    </cfRule>
  </conditionalFormatting>
  <conditionalFormatting sqref="H14">
    <cfRule type="cellIs" dxfId="64" priority="65" operator="equal">
      <formula>"varies"</formula>
    </cfRule>
  </conditionalFormatting>
  <conditionalFormatting sqref="H15">
    <cfRule type="cellIs" dxfId="63" priority="64" operator="equal">
      <formula>"varies"</formula>
    </cfRule>
  </conditionalFormatting>
  <conditionalFormatting sqref="H16:H26">
    <cfRule type="cellIs" dxfId="62" priority="63" operator="equal">
      <formula>"varies"</formula>
    </cfRule>
  </conditionalFormatting>
  <conditionalFormatting sqref="H41">
    <cfRule type="cellIs" dxfId="61" priority="62" operator="equal">
      <formula>"varies"</formula>
    </cfRule>
  </conditionalFormatting>
  <conditionalFormatting sqref="H42">
    <cfRule type="cellIs" dxfId="60" priority="61" operator="equal">
      <formula>"varies"</formula>
    </cfRule>
  </conditionalFormatting>
  <conditionalFormatting sqref="H43:H53">
    <cfRule type="cellIs" dxfId="59" priority="60" operator="equal">
      <formula>"varies"</formula>
    </cfRule>
  </conditionalFormatting>
  <conditionalFormatting sqref="R14">
    <cfRule type="cellIs" dxfId="58" priority="59" operator="equal">
      <formula>"varies"</formula>
    </cfRule>
  </conditionalFormatting>
  <conditionalFormatting sqref="R15">
    <cfRule type="cellIs" dxfId="57" priority="58" operator="equal">
      <formula>"varies"</formula>
    </cfRule>
  </conditionalFormatting>
  <conditionalFormatting sqref="R16:R26">
    <cfRule type="cellIs" dxfId="56" priority="57" operator="equal">
      <formula>"varies"</formula>
    </cfRule>
  </conditionalFormatting>
  <conditionalFormatting sqref="R41">
    <cfRule type="cellIs" dxfId="55" priority="56" operator="equal">
      <formula>"varies"</formula>
    </cfRule>
  </conditionalFormatting>
  <conditionalFormatting sqref="R42">
    <cfRule type="cellIs" dxfId="54" priority="55" operator="equal">
      <formula>"varies"</formula>
    </cfRule>
  </conditionalFormatting>
  <conditionalFormatting sqref="R43:R53">
    <cfRule type="cellIs" dxfId="53" priority="54" operator="equal">
      <formula>"varies"</formula>
    </cfRule>
  </conditionalFormatting>
  <conditionalFormatting sqref="M13">
    <cfRule type="cellIs" dxfId="52" priority="53" operator="equal">
      <formula>"varies"</formula>
    </cfRule>
  </conditionalFormatting>
  <conditionalFormatting sqref="D13:D27">
    <cfRule type="cellIs" dxfId="51" priority="52" operator="equal">
      <formula>"varies"</formula>
    </cfRule>
  </conditionalFormatting>
  <conditionalFormatting sqref="N13:N27">
    <cfRule type="cellIs" dxfId="50" priority="51" operator="equal">
      <formula>"varies"</formula>
    </cfRule>
  </conditionalFormatting>
  <conditionalFormatting sqref="N40:N54">
    <cfRule type="cellIs" dxfId="49" priority="50" operator="equal">
      <formula>"varies"</formula>
    </cfRule>
  </conditionalFormatting>
  <conditionalFormatting sqref="N40:N54">
    <cfRule type="cellIs" dxfId="48" priority="49" operator="equal">
      <formula>"varies"</formula>
    </cfRule>
  </conditionalFormatting>
  <conditionalFormatting sqref="D40:D54">
    <cfRule type="cellIs" dxfId="47" priority="48" operator="equal">
      <formula>"varies"</formula>
    </cfRule>
  </conditionalFormatting>
  <conditionalFormatting sqref="D40:D54">
    <cfRule type="cellIs" dxfId="46" priority="47" operator="equal">
      <formula>"varies"</formula>
    </cfRule>
  </conditionalFormatting>
  <conditionalFormatting sqref="N40:N54">
    <cfRule type="cellIs" dxfId="45" priority="46" operator="equal">
      <formula>"varies"</formula>
    </cfRule>
  </conditionalFormatting>
  <conditionalFormatting sqref="N13:N27">
    <cfRule type="cellIs" dxfId="44" priority="45" operator="equal">
      <formula>"varies"</formula>
    </cfRule>
  </conditionalFormatting>
  <conditionalFormatting sqref="D40:D54">
    <cfRule type="cellIs" dxfId="43" priority="44" operator="equal">
      <formula>"varies"</formula>
    </cfRule>
  </conditionalFormatting>
  <conditionalFormatting sqref="N40:N54">
    <cfRule type="cellIs" dxfId="42" priority="43" operator="equal">
      <formula>"varies"</formula>
    </cfRule>
  </conditionalFormatting>
  <conditionalFormatting sqref="C13:C27">
    <cfRule type="cellIs" dxfId="41" priority="42" operator="equal">
      <formula>"varies"</formula>
    </cfRule>
  </conditionalFormatting>
  <conditionalFormatting sqref="C40:C54">
    <cfRule type="cellIs" dxfId="40" priority="41" operator="equal">
      <formula>"varies"</formula>
    </cfRule>
  </conditionalFormatting>
  <conditionalFormatting sqref="M13:M27">
    <cfRule type="cellIs" dxfId="39" priority="40" operator="equal">
      <formula>"varies"</formula>
    </cfRule>
  </conditionalFormatting>
  <conditionalFormatting sqref="M40:M54">
    <cfRule type="cellIs" dxfId="38" priority="39" operator="equal">
      <formula>"varies"</formula>
    </cfRule>
  </conditionalFormatting>
  <conditionalFormatting sqref="H14">
    <cfRule type="cellIs" dxfId="37" priority="38" operator="equal">
      <formula>"varies"</formula>
    </cfRule>
  </conditionalFormatting>
  <conditionalFormatting sqref="H15">
    <cfRule type="cellIs" dxfId="36" priority="37" operator="equal">
      <formula>"varies"</formula>
    </cfRule>
  </conditionalFormatting>
  <conditionalFormatting sqref="H16:H26">
    <cfRule type="cellIs" dxfId="35" priority="36" operator="equal">
      <formula>"varies"</formula>
    </cfRule>
  </conditionalFormatting>
  <conditionalFormatting sqref="H41">
    <cfRule type="cellIs" dxfId="34" priority="35" operator="equal">
      <formula>"varies"</formula>
    </cfRule>
  </conditionalFormatting>
  <conditionalFormatting sqref="H42">
    <cfRule type="cellIs" dxfId="33" priority="34" operator="equal">
      <formula>"varies"</formula>
    </cfRule>
  </conditionalFormatting>
  <conditionalFormatting sqref="H43:H53">
    <cfRule type="cellIs" dxfId="32" priority="33" operator="equal">
      <formula>"varies"</formula>
    </cfRule>
  </conditionalFormatting>
  <conditionalFormatting sqref="R14">
    <cfRule type="cellIs" dxfId="31" priority="32" operator="equal">
      <formula>"varies"</formula>
    </cfRule>
  </conditionalFormatting>
  <conditionalFormatting sqref="R15">
    <cfRule type="cellIs" dxfId="30" priority="31" operator="equal">
      <formula>"varies"</formula>
    </cfRule>
  </conditionalFormatting>
  <conditionalFormatting sqref="R16:R26">
    <cfRule type="cellIs" dxfId="29" priority="30" operator="equal">
      <formula>"varies"</formula>
    </cfRule>
  </conditionalFormatting>
  <conditionalFormatting sqref="R41">
    <cfRule type="cellIs" dxfId="28" priority="29" operator="equal">
      <formula>"varies"</formula>
    </cfRule>
  </conditionalFormatting>
  <conditionalFormatting sqref="R42">
    <cfRule type="cellIs" dxfId="27" priority="28" operator="equal">
      <formula>"varies"</formula>
    </cfRule>
  </conditionalFormatting>
  <conditionalFormatting sqref="R43:R53">
    <cfRule type="cellIs" dxfId="26" priority="27" operator="equal">
      <formula>"varies"</formula>
    </cfRule>
  </conditionalFormatting>
  <conditionalFormatting sqref="D13:D27">
    <cfRule type="cellIs" dxfId="25" priority="26" operator="equal">
      <formula>"varies"</formula>
    </cfRule>
  </conditionalFormatting>
  <conditionalFormatting sqref="N13:N27">
    <cfRule type="cellIs" dxfId="24" priority="25" operator="equal">
      <formula>"varies"</formula>
    </cfRule>
  </conditionalFormatting>
  <conditionalFormatting sqref="N40:N54">
    <cfRule type="cellIs" dxfId="23" priority="24" operator="equal">
      <formula>"varies"</formula>
    </cfRule>
  </conditionalFormatting>
  <conditionalFormatting sqref="N40:N54">
    <cfRule type="cellIs" dxfId="22" priority="23" operator="equal">
      <formula>"varies"</formula>
    </cfRule>
  </conditionalFormatting>
  <conditionalFormatting sqref="D40:D54">
    <cfRule type="cellIs" dxfId="21" priority="22" operator="equal">
      <formula>"varies"</formula>
    </cfRule>
  </conditionalFormatting>
  <conditionalFormatting sqref="D40:D54">
    <cfRule type="cellIs" dxfId="20" priority="21" operator="equal">
      <formula>"varies"</formula>
    </cfRule>
  </conditionalFormatting>
  <conditionalFormatting sqref="N40:N54">
    <cfRule type="cellIs" dxfId="19" priority="20" operator="equal">
      <formula>"varies"</formula>
    </cfRule>
  </conditionalFormatting>
  <conditionalFormatting sqref="N13:N27">
    <cfRule type="cellIs" dxfId="18" priority="19" operator="equal">
      <formula>"varies"</formula>
    </cfRule>
  </conditionalFormatting>
  <conditionalFormatting sqref="D40:D54">
    <cfRule type="cellIs" dxfId="17" priority="18" operator="equal">
      <formula>"varies"</formula>
    </cfRule>
  </conditionalFormatting>
  <conditionalFormatting sqref="N40:N54">
    <cfRule type="cellIs" dxfId="16" priority="17" operator="equal">
      <formula>"varies"</formula>
    </cfRule>
  </conditionalFormatting>
  <conditionalFormatting sqref="C13:C27">
    <cfRule type="cellIs" dxfId="15" priority="16" operator="equal">
      <formula>"varies"</formula>
    </cfRule>
  </conditionalFormatting>
  <conditionalFormatting sqref="C40:C54">
    <cfRule type="cellIs" dxfId="14" priority="15" operator="equal">
      <formula>"varies"</formula>
    </cfRule>
  </conditionalFormatting>
  <conditionalFormatting sqref="M13:M27">
    <cfRule type="cellIs" dxfId="13" priority="14" operator="equal">
      <formula>"varies"</formula>
    </cfRule>
  </conditionalFormatting>
  <conditionalFormatting sqref="M40:M54">
    <cfRule type="cellIs" dxfId="12" priority="13" operator="equal">
      <formula>"varies"</formula>
    </cfRule>
  </conditionalFormatting>
  <conditionalFormatting sqref="H14">
    <cfRule type="cellIs" dxfId="11" priority="12" operator="equal">
      <formula>"varies"</formula>
    </cfRule>
  </conditionalFormatting>
  <conditionalFormatting sqref="H15">
    <cfRule type="cellIs" dxfId="10" priority="11" operator="equal">
      <formula>"varies"</formula>
    </cfRule>
  </conditionalFormatting>
  <conditionalFormatting sqref="H16:H26">
    <cfRule type="cellIs" dxfId="9" priority="10" operator="equal">
      <formula>"varies"</formula>
    </cfRule>
  </conditionalFormatting>
  <conditionalFormatting sqref="H41">
    <cfRule type="cellIs" dxfId="8" priority="9" operator="equal">
      <formula>"varies"</formula>
    </cfRule>
  </conditionalFormatting>
  <conditionalFormatting sqref="H42">
    <cfRule type="cellIs" dxfId="7" priority="8" operator="equal">
      <formula>"varies"</formula>
    </cfRule>
  </conditionalFormatting>
  <conditionalFormatting sqref="H43:H53">
    <cfRule type="cellIs" dxfId="6" priority="7" operator="equal">
      <formula>"varies"</formula>
    </cfRule>
  </conditionalFormatting>
  <conditionalFormatting sqref="R14">
    <cfRule type="cellIs" dxfId="5" priority="6" operator="equal">
      <formula>"varies"</formula>
    </cfRule>
  </conditionalFormatting>
  <conditionalFormatting sqref="R15">
    <cfRule type="cellIs" dxfId="4" priority="5" operator="equal">
      <formula>"varies"</formula>
    </cfRule>
  </conditionalFormatting>
  <conditionalFormatting sqref="R16:R26">
    <cfRule type="cellIs" dxfId="3" priority="4" operator="equal">
      <formula>"varies"</formula>
    </cfRule>
  </conditionalFormatting>
  <conditionalFormatting sqref="R41">
    <cfRule type="cellIs" dxfId="2" priority="3" operator="equal">
      <formula>"varies"</formula>
    </cfRule>
  </conditionalFormatting>
  <conditionalFormatting sqref="R42">
    <cfRule type="cellIs" dxfId="1" priority="2" operator="equal">
      <formula>"varies"</formula>
    </cfRule>
  </conditionalFormatting>
  <conditionalFormatting sqref="R43:R53">
    <cfRule type="cellIs" dxfId="0"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B1:U89"/>
  <sheetViews>
    <sheetView showGridLines="0" workbookViewId="0">
      <selection activeCell="D31" sqref="D31"/>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c r="U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696</v>
      </c>
      <c r="D25" s="2225"/>
      <c r="E25" s="2225"/>
      <c r="F25" s="607"/>
      <c r="G25" s="608"/>
      <c r="H25" s="2221" t="s">
        <v>695</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969"/>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969"/>
      <c r="F29" s="516"/>
      <c r="G29" s="615"/>
      <c r="H29" s="596" t="s">
        <v>100</v>
      </c>
      <c r="I29" s="614"/>
      <c r="J29" s="969"/>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8"/>
      <c r="K39" s="618"/>
      <c r="L39" s="90"/>
    </row>
    <row r="40" spans="2:12" s="19" customFormat="1">
      <c r="B40" s="9"/>
      <c r="C40" s="603" t="s">
        <v>107</v>
      </c>
      <c r="D40" s="623" t="s">
        <v>987</v>
      </c>
      <c r="E40" s="2217"/>
      <c r="F40" s="602"/>
      <c r="G40" s="615"/>
      <c r="H40" s="619" t="s">
        <v>733</v>
      </c>
      <c r="I40" s="623" t="s">
        <v>987</v>
      </c>
      <c r="J40" s="2219"/>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692</v>
      </c>
      <c r="D44" s="2221"/>
      <c r="E44" s="2221"/>
      <c r="F44" s="607"/>
      <c r="G44" s="615"/>
      <c r="H44" s="2221" t="s">
        <v>691</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969"/>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969"/>
      <c r="F48" s="516"/>
      <c r="G48" s="615"/>
      <c r="H48" s="596" t="s">
        <v>737</v>
      </c>
      <c r="I48" s="614"/>
      <c r="J48" s="969"/>
      <c r="K48" s="618"/>
      <c r="L48" s="90"/>
    </row>
    <row r="49" spans="2:19" s="19" customFormat="1" ht="9.9499999999999993" customHeight="1">
      <c r="B49" s="9"/>
      <c r="C49" s="597"/>
      <c r="D49" s="516"/>
      <c r="E49" s="516"/>
      <c r="F49" s="516"/>
      <c r="G49" s="615"/>
      <c r="H49" s="640"/>
      <c r="I49" s="640"/>
      <c r="J49" s="596"/>
      <c r="K49" s="618"/>
      <c r="L49" s="90"/>
    </row>
    <row r="50" spans="2:19" s="19" customFormat="1">
      <c r="B50" s="9"/>
      <c r="C50" s="595" t="s">
        <v>101</v>
      </c>
      <c r="D50" s="596"/>
      <c r="E50" s="516"/>
      <c r="F50" s="516"/>
      <c r="G50" s="615"/>
      <c r="H50" s="596" t="s">
        <v>101</v>
      </c>
      <c r="I50" s="596"/>
      <c r="J50" s="596"/>
      <c r="K50" s="618"/>
      <c r="L50" s="90"/>
    </row>
    <row r="51" spans="2:19" s="19" customFormat="1">
      <c r="B51" s="9"/>
      <c r="C51" s="603" t="s">
        <v>102</v>
      </c>
      <c r="D51" s="604"/>
      <c r="E51" s="516"/>
      <c r="F51" s="516"/>
      <c r="G51" s="615"/>
      <c r="H51" s="619" t="s">
        <v>102</v>
      </c>
      <c r="I51" s="604"/>
      <c r="J51" s="604"/>
      <c r="K51" s="618"/>
      <c r="L51" s="90"/>
    </row>
    <row r="52" spans="2:19" s="19" customFormat="1">
      <c r="B52" s="9"/>
      <c r="C52" s="603" t="s">
        <v>103</v>
      </c>
      <c r="D52" s="604"/>
      <c r="E52" s="516"/>
      <c r="F52" s="516"/>
      <c r="G52" s="612"/>
      <c r="H52" s="619" t="s">
        <v>103</v>
      </c>
      <c r="I52" s="604"/>
      <c r="J52" s="604"/>
      <c r="K52" s="618"/>
      <c r="L52" s="90"/>
    </row>
    <row r="53" spans="2:19" s="19" customFormat="1">
      <c r="B53" s="9"/>
      <c r="C53" s="603" t="s">
        <v>104</v>
      </c>
      <c r="D53" s="604"/>
      <c r="E53" s="516"/>
      <c r="F53" s="516"/>
      <c r="G53" s="612"/>
      <c r="H53" s="619" t="s">
        <v>104</v>
      </c>
      <c r="I53" s="604"/>
      <c r="J53" s="604"/>
      <c r="K53" s="618"/>
      <c r="L53" s="90"/>
    </row>
    <row r="54" spans="2:19" s="19" customFormat="1">
      <c r="B54" s="9"/>
      <c r="C54" s="603" t="s">
        <v>105</v>
      </c>
      <c r="D54" s="604"/>
      <c r="E54" s="516"/>
      <c r="F54" s="516"/>
      <c r="G54" s="612"/>
      <c r="H54" s="619" t="s">
        <v>105</v>
      </c>
      <c r="I54" s="604"/>
      <c r="J54" s="604"/>
      <c r="K54" s="618"/>
      <c r="L54" s="90"/>
    </row>
    <row r="55" spans="2:19" s="19" customFormat="1" ht="15.75">
      <c r="B55" s="9"/>
      <c r="C55" s="603" t="s">
        <v>738</v>
      </c>
      <c r="D55" s="620"/>
      <c r="E55" s="970">
        <f>E46-E48</f>
        <v>0</v>
      </c>
      <c r="F55" s="516"/>
      <c r="G55" s="612"/>
      <c r="H55" s="619" t="s">
        <v>738</v>
      </c>
      <c r="I55" s="620"/>
      <c r="J55" s="970">
        <f>J46-J48</f>
        <v>0</v>
      </c>
      <c r="K55" s="618"/>
      <c r="L55" s="90"/>
    </row>
    <row r="56" spans="2:19" s="19" customFormat="1" ht="9.9499999999999993" customHeight="1">
      <c r="B56" s="9"/>
      <c r="C56" s="597"/>
      <c r="D56" s="516"/>
      <c r="E56" s="516"/>
      <c r="F56" s="516"/>
      <c r="G56" s="612"/>
      <c r="H56" s="640"/>
      <c r="I56" s="640"/>
      <c r="J56" s="604"/>
      <c r="K56" s="618"/>
      <c r="L56" s="90"/>
    </row>
    <row r="57" spans="2:19" s="19" customFormat="1">
      <c r="B57" s="9"/>
      <c r="C57" s="601" t="s">
        <v>699</v>
      </c>
      <c r="D57" s="602"/>
      <c r="E57" s="602"/>
      <c r="F57" s="509"/>
      <c r="G57" s="612"/>
      <c r="H57" s="602" t="s">
        <v>699</v>
      </c>
      <c r="I57" s="602"/>
      <c r="J57" s="602"/>
      <c r="K57" s="618"/>
      <c r="L57" s="90"/>
    </row>
    <row r="58" spans="2:19" s="19" customFormat="1">
      <c r="B58" s="9"/>
      <c r="C58" s="601" t="s">
        <v>698</v>
      </c>
      <c r="D58" s="622"/>
      <c r="E58" s="2216"/>
      <c r="F58" s="509"/>
      <c r="G58" s="615"/>
      <c r="H58" s="602" t="s">
        <v>698</v>
      </c>
      <c r="I58" s="622"/>
      <c r="J58" s="2218"/>
      <c r="K58" s="618"/>
      <c r="L58" s="90"/>
    </row>
    <row r="59" spans="2:19" s="19" customFormat="1">
      <c r="B59" s="9"/>
      <c r="C59" s="603" t="s">
        <v>739</v>
      </c>
      <c r="D59" s="623" t="s">
        <v>987</v>
      </c>
      <c r="E59" s="2217"/>
      <c r="F59" s="641"/>
      <c r="G59" s="615"/>
      <c r="H59" s="619" t="s">
        <v>740</v>
      </c>
      <c r="I59" s="623" t="s">
        <v>987</v>
      </c>
      <c r="J59" s="2219"/>
      <c r="K59" s="624"/>
      <c r="L59" s="267"/>
    </row>
    <row r="60" spans="2:19" s="19" customFormat="1" ht="6" customHeight="1">
      <c r="B60" s="9"/>
      <c r="C60" s="621"/>
      <c r="D60" s="625"/>
      <c r="E60" s="626"/>
      <c r="F60" s="641"/>
      <c r="G60" s="615"/>
      <c r="H60" s="604"/>
      <c r="I60" s="625"/>
      <c r="J60" s="626"/>
      <c r="K60" s="624"/>
      <c r="L60" s="267"/>
    </row>
    <row r="61" spans="2:19" s="19" customFormat="1">
      <c r="B61" s="9"/>
      <c r="C61" s="627"/>
      <c r="D61" s="628"/>
      <c r="E61" s="628"/>
      <c r="F61" s="628"/>
      <c r="G61" s="642"/>
      <c r="H61" s="628"/>
      <c r="I61" s="628"/>
      <c r="J61" s="628"/>
      <c r="K61" s="629"/>
      <c r="Q61" s="1386"/>
      <c r="R61" s="1386"/>
      <c r="S61" s="1386"/>
    </row>
    <row r="62" spans="2:19" s="19" customFormat="1">
      <c r="B62" s="9"/>
      <c r="C62" s="609"/>
      <c r="D62" s="610"/>
      <c r="E62" s="643"/>
      <c r="F62" s="643"/>
      <c r="G62" s="644"/>
      <c r="H62" s="610"/>
      <c r="I62" s="610"/>
      <c r="J62" s="610"/>
      <c r="K62" s="645"/>
      <c r="L62" s="90"/>
      <c r="Q62" s="1386"/>
      <c r="R62" s="1386"/>
      <c r="S62" s="1386"/>
    </row>
    <row r="63" spans="2:19" s="19" customFormat="1">
      <c r="B63" s="9"/>
      <c r="C63" s="601" t="s">
        <v>741</v>
      </c>
      <c r="D63" s="602"/>
      <c r="E63" s="554"/>
      <c r="F63" s="554"/>
      <c r="G63" s="511"/>
      <c r="H63" s="511"/>
      <c r="I63" s="622"/>
      <c r="J63" s="2214"/>
      <c r="K63" s="618"/>
      <c r="L63" s="90"/>
    </row>
    <row r="64" spans="2:19" s="19" customFormat="1" ht="11.25" customHeight="1">
      <c r="B64" s="9"/>
      <c r="C64" s="595" t="s">
        <v>742</v>
      </c>
      <c r="D64" s="596"/>
      <c r="E64" s="511"/>
      <c r="F64" s="511"/>
      <c r="G64" s="511"/>
      <c r="H64" s="511"/>
      <c r="I64" s="623" t="s">
        <v>987</v>
      </c>
      <c r="J64" s="2215"/>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829</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80" priority="3" operator="equal">
      <formula>"varies"</formula>
    </cfRule>
  </conditionalFormatting>
  <conditionalFormatting sqref="D47:E64">
    <cfRule type="cellIs" dxfId="8379" priority="2" operator="equal">
      <formula>"varies"</formula>
    </cfRule>
  </conditionalFormatting>
  <conditionalFormatting sqref="I47 I49 H47:H49 H50:I64">
    <cfRule type="cellIs" dxfId="8378" priority="1" operator="equal">
      <formula>"varies"</formula>
    </cfRule>
  </conditionalFormatting>
  <dataValidations count="1">
    <dataValidation type="list" showInputMessage="1" showErrorMessage="1" sqref="F47:F64" xr:uid="{00000000-0002-0000-0C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B1:U89"/>
  <sheetViews>
    <sheetView showGridLines="0" workbookViewId="0"/>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180</v>
      </c>
      <c r="D25" s="2225"/>
      <c r="E25" s="2225"/>
      <c r="F25" s="607"/>
      <c r="G25" s="608"/>
      <c r="H25" s="2221" t="s">
        <v>181</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969"/>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969"/>
      <c r="F29" s="516"/>
      <c r="G29" s="615"/>
      <c r="H29" s="596" t="s">
        <v>100</v>
      </c>
      <c r="I29" s="614"/>
      <c r="J29" s="969"/>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8"/>
      <c r="K39" s="618"/>
      <c r="L39" s="90"/>
    </row>
    <row r="40" spans="2:12" s="19" customFormat="1">
      <c r="B40" s="9"/>
      <c r="C40" s="603" t="s">
        <v>107</v>
      </c>
      <c r="D40" s="623" t="s">
        <v>987</v>
      </c>
      <c r="E40" s="2217"/>
      <c r="F40" s="602"/>
      <c r="G40" s="615"/>
      <c r="H40" s="619" t="s">
        <v>733</v>
      </c>
      <c r="I40" s="623" t="s">
        <v>987</v>
      </c>
      <c r="J40" s="2219"/>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182</v>
      </c>
      <c r="D44" s="2221"/>
      <c r="E44" s="2221"/>
      <c r="F44" s="607"/>
      <c r="G44" s="615"/>
      <c r="H44" s="2221" t="s">
        <v>183</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969"/>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969"/>
      <c r="F48" s="516"/>
      <c r="G48" s="615"/>
      <c r="H48" s="596" t="s">
        <v>737</v>
      </c>
      <c r="I48" s="614"/>
      <c r="J48" s="969"/>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8"/>
      <c r="K58" s="618"/>
      <c r="L58" s="90"/>
    </row>
    <row r="59" spans="2:12" s="19" customFormat="1">
      <c r="B59" s="9"/>
      <c r="C59" s="603" t="s">
        <v>739</v>
      </c>
      <c r="D59" s="623" t="s">
        <v>987</v>
      </c>
      <c r="E59" s="2217"/>
      <c r="F59" s="641"/>
      <c r="G59" s="615"/>
      <c r="H59" s="619" t="s">
        <v>740</v>
      </c>
      <c r="I59" s="623" t="s">
        <v>987</v>
      </c>
      <c r="J59" s="2219"/>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14"/>
      <c r="K63" s="618"/>
      <c r="L63" s="90"/>
    </row>
    <row r="64" spans="2:12" s="19" customFormat="1" ht="11.25" customHeight="1">
      <c r="B64" s="9"/>
      <c r="C64" s="595" t="s">
        <v>742</v>
      </c>
      <c r="D64" s="596"/>
      <c r="E64" s="511"/>
      <c r="F64" s="511"/>
      <c r="G64" s="511"/>
      <c r="H64" s="511"/>
      <c r="I64" s="623" t="s">
        <v>987</v>
      </c>
      <c r="J64" s="2215"/>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B1:U89"/>
  <sheetViews>
    <sheetView showGridLines="0" topLeftCell="A28"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184</v>
      </c>
      <c r="D25" s="2225"/>
      <c r="E25" s="2225"/>
      <c r="F25" s="607"/>
      <c r="G25" s="608"/>
      <c r="H25" s="2221" t="s">
        <v>185</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969"/>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969"/>
      <c r="F29" s="516"/>
      <c r="G29" s="615"/>
      <c r="H29" s="596" t="s">
        <v>100</v>
      </c>
      <c r="I29" s="614"/>
      <c r="J29" s="969"/>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8"/>
      <c r="K39" s="618"/>
      <c r="L39" s="90"/>
    </row>
    <row r="40" spans="2:12" s="19" customFormat="1">
      <c r="B40" s="9"/>
      <c r="C40" s="603" t="s">
        <v>107</v>
      </c>
      <c r="D40" s="623" t="s">
        <v>987</v>
      </c>
      <c r="E40" s="2217"/>
      <c r="F40" s="602"/>
      <c r="G40" s="615"/>
      <c r="H40" s="619" t="s">
        <v>733</v>
      </c>
      <c r="I40" s="623" t="s">
        <v>987</v>
      </c>
      <c r="J40" s="2219"/>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186</v>
      </c>
      <c r="D44" s="2221"/>
      <c r="E44" s="2221"/>
      <c r="F44" s="607"/>
      <c r="G44" s="615"/>
      <c r="H44" s="2221" t="s">
        <v>187</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969"/>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969"/>
      <c r="F48" s="516"/>
      <c r="G48" s="615"/>
      <c r="H48" s="596" t="s">
        <v>737</v>
      </c>
      <c r="I48" s="614"/>
      <c r="J48" s="969"/>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8"/>
      <c r="K58" s="618"/>
      <c r="L58" s="90"/>
    </row>
    <row r="59" spans="2:12" s="19" customFormat="1">
      <c r="B59" s="9"/>
      <c r="C59" s="603" t="s">
        <v>739</v>
      </c>
      <c r="D59" s="623" t="s">
        <v>987</v>
      </c>
      <c r="E59" s="2217"/>
      <c r="F59" s="641"/>
      <c r="G59" s="615"/>
      <c r="H59" s="619" t="s">
        <v>740</v>
      </c>
      <c r="I59" s="623" t="s">
        <v>987</v>
      </c>
      <c r="J59" s="2219"/>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14"/>
      <c r="K63" s="618"/>
      <c r="L63" s="90"/>
    </row>
    <row r="64" spans="2:12" s="19" customFormat="1" ht="11.25" customHeight="1">
      <c r="B64" s="9"/>
      <c r="C64" s="595" t="s">
        <v>742</v>
      </c>
      <c r="D64" s="596"/>
      <c r="E64" s="511"/>
      <c r="F64" s="511"/>
      <c r="G64" s="511"/>
      <c r="H64" s="511"/>
      <c r="I64" s="623" t="s">
        <v>987</v>
      </c>
      <c r="J64" s="2215"/>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B1:U89"/>
  <sheetViews>
    <sheetView showGridLines="0" workbookViewId="0"/>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188</v>
      </c>
      <c r="D25" s="2225"/>
      <c r="E25" s="2225"/>
      <c r="F25" s="607"/>
      <c r="G25" s="608"/>
      <c r="H25" s="2221" t="s">
        <v>189</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969"/>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969"/>
      <c r="F29" s="516"/>
      <c r="G29" s="615"/>
      <c r="H29" s="596" t="s">
        <v>100</v>
      </c>
      <c r="I29" s="614"/>
      <c r="J29" s="969"/>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190</v>
      </c>
      <c r="D44" s="2221"/>
      <c r="E44" s="2221"/>
      <c r="F44" s="607"/>
      <c r="G44" s="615"/>
      <c r="H44" s="2221" t="s">
        <v>191</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969"/>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969"/>
      <c r="F48" s="516"/>
      <c r="G48" s="615"/>
      <c r="H48" s="596" t="s">
        <v>737</v>
      </c>
      <c r="I48" s="614"/>
      <c r="J48" s="969"/>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U89"/>
  <sheetViews>
    <sheetView showGridLines="0" topLeftCell="A29" workbookViewId="0">
      <selection activeCell="J58" sqref="J58:J59"/>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192</v>
      </c>
      <c r="D25" s="2225"/>
      <c r="E25" s="2225"/>
      <c r="F25" s="607"/>
      <c r="G25" s="608"/>
      <c r="H25" s="2221" t="s">
        <v>193</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206</v>
      </c>
      <c r="D44" s="2221"/>
      <c r="E44" s="2221"/>
      <c r="F44" s="607"/>
      <c r="G44" s="615"/>
      <c r="H44" s="2221" t="s">
        <v>194</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U89"/>
  <sheetViews>
    <sheetView showGridLines="0" topLeftCell="A31"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195</v>
      </c>
      <c r="D25" s="2225"/>
      <c r="E25" s="2225"/>
      <c r="F25" s="607"/>
      <c r="G25" s="608"/>
      <c r="H25" s="2221" t="s">
        <v>196</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197</v>
      </c>
      <c r="D44" s="2221"/>
      <c r="E44" s="2221"/>
      <c r="F44" s="607"/>
      <c r="G44" s="615"/>
      <c r="H44" s="2221" t="s">
        <v>198</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U89"/>
  <sheetViews>
    <sheetView showGridLines="0" topLeftCell="A34"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199</v>
      </c>
      <c r="D25" s="2225"/>
      <c r="E25" s="2225"/>
      <c r="F25" s="607"/>
      <c r="G25" s="608"/>
      <c r="H25" s="2221" t="s">
        <v>200</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201</v>
      </c>
      <c r="D44" s="2221"/>
      <c r="E44" s="2221"/>
      <c r="F44" s="607"/>
      <c r="G44" s="615"/>
      <c r="H44" s="2221" t="s">
        <v>202</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B1:U89"/>
  <sheetViews>
    <sheetView showGridLines="0" topLeftCell="A31"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203</v>
      </c>
      <c r="D25" s="2225"/>
      <c r="E25" s="2225"/>
      <c r="F25" s="607"/>
      <c r="G25" s="608"/>
      <c r="H25" s="2221" t="s">
        <v>204</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205</v>
      </c>
      <c r="D44" s="2221"/>
      <c r="E44" s="2221"/>
      <c r="F44" s="607"/>
      <c r="G44" s="615"/>
      <c r="H44" s="2221" t="s">
        <v>207</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9" s="19" customFormat="1" ht="9.9499999999999993" customHeight="1">
      <c r="B49" s="9"/>
      <c r="C49" s="597"/>
      <c r="D49" s="516"/>
      <c r="E49" s="516"/>
      <c r="F49" s="516"/>
      <c r="G49" s="615"/>
      <c r="H49" s="640"/>
      <c r="I49" s="640"/>
      <c r="J49" s="596"/>
      <c r="K49" s="618"/>
      <c r="L49" s="90"/>
    </row>
    <row r="50" spans="2:19" s="19" customFormat="1">
      <c r="B50" s="9"/>
      <c r="C50" s="595" t="s">
        <v>101</v>
      </c>
      <c r="D50" s="596"/>
      <c r="E50" s="516"/>
      <c r="F50" s="516"/>
      <c r="G50" s="615"/>
      <c r="H50" s="596" t="s">
        <v>101</v>
      </c>
      <c r="I50" s="596"/>
      <c r="J50" s="596"/>
      <c r="K50" s="618"/>
      <c r="L50" s="90"/>
    </row>
    <row r="51" spans="2:19" s="19" customFormat="1">
      <c r="B51" s="9"/>
      <c r="C51" s="603" t="s">
        <v>102</v>
      </c>
      <c r="D51" s="604"/>
      <c r="E51" s="516"/>
      <c r="F51" s="516"/>
      <c r="G51" s="615"/>
      <c r="H51" s="619" t="s">
        <v>102</v>
      </c>
      <c r="I51" s="604"/>
      <c r="J51" s="604"/>
      <c r="K51" s="618"/>
      <c r="L51" s="90"/>
    </row>
    <row r="52" spans="2:19" s="19" customFormat="1">
      <c r="B52" s="9"/>
      <c r="C52" s="603" t="s">
        <v>103</v>
      </c>
      <c r="D52" s="604"/>
      <c r="E52" s="516"/>
      <c r="F52" s="516"/>
      <c r="G52" s="612"/>
      <c r="H52" s="619" t="s">
        <v>103</v>
      </c>
      <c r="I52" s="604"/>
      <c r="J52" s="604"/>
      <c r="K52" s="618"/>
      <c r="L52" s="90"/>
    </row>
    <row r="53" spans="2:19" s="19" customFormat="1">
      <c r="B53" s="9"/>
      <c r="C53" s="603" t="s">
        <v>104</v>
      </c>
      <c r="D53" s="604"/>
      <c r="E53" s="516"/>
      <c r="F53" s="516"/>
      <c r="G53" s="612"/>
      <c r="H53" s="619" t="s">
        <v>104</v>
      </c>
      <c r="I53" s="604"/>
      <c r="J53" s="604"/>
      <c r="K53" s="618"/>
      <c r="L53" s="90"/>
    </row>
    <row r="54" spans="2:19" s="19" customFormat="1">
      <c r="B54" s="9"/>
      <c r="C54" s="603" t="s">
        <v>105</v>
      </c>
      <c r="D54" s="604"/>
      <c r="E54" s="516"/>
      <c r="F54" s="516"/>
      <c r="G54" s="612"/>
      <c r="H54" s="619" t="s">
        <v>105</v>
      </c>
      <c r="I54" s="604"/>
      <c r="J54" s="604"/>
      <c r="K54" s="618"/>
      <c r="L54" s="90"/>
    </row>
    <row r="55" spans="2:19" s="19" customFormat="1" ht="15.75">
      <c r="B55" s="9"/>
      <c r="C55" s="603" t="s">
        <v>738</v>
      </c>
      <c r="D55" s="620"/>
      <c r="E55" s="970">
        <f>E46-E48</f>
        <v>0</v>
      </c>
      <c r="F55" s="516"/>
      <c r="G55" s="612"/>
      <c r="H55" s="619" t="s">
        <v>738</v>
      </c>
      <c r="I55" s="620"/>
      <c r="J55" s="970">
        <f>J46-J48</f>
        <v>0</v>
      </c>
      <c r="K55" s="618"/>
      <c r="L55" s="90"/>
    </row>
    <row r="56" spans="2:19" s="19" customFormat="1" ht="9.9499999999999993" customHeight="1">
      <c r="B56" s="9"/>
      <c r="C56" s="597"/>
      <c r="D56" s="516"/>
      <c r="E56" s="516"/>
      <c r="F56" s="516"/>
      <c r="G56" s="612"/>
      <c r="H56" s="640"/>
      <c r="I56" s="640"/>
      <c r="J56" s="604"/>
      <c r="K56" s="618"/>
      <c r="L56" s="90"/>
    </row>
    <row r="57" spans="2:19" s="19" customFormat="1">
      <c r="B57" s="9"/>
      <c r="C57" s="601" t="s">
        <v>699</v>
      </c>
      <c r="D57" s="602"/>
      <c r="E57" s="602"/>
      <c r="F57" s="509"/>
      <c r="G57" s="612"/>
      <c r="H57" s="602" t="s">
        <v>699</v>
      </c>
      <c r="I57" s="602"/>
      <c r="J57" s="602"/>
      <c r="K57" s="618"/>
      <c r="L57" s="90"/>
    </row>
    <row r="58" spans="2:19" s="19" customFormat="1">
      <c r="B58" s="9"/>
      <c r="C58" s="601" t="s">
        <v>698</v>
      </c>
      <c r="D58" s="622"/>
      <c r="E58" s="2216"/>
      <c r="F58" s="509"/>
      <c r="G58" s="615"/>
      <c r="H58" s="602" t="s">
        <v>698</v>
      </c>
      <c r="I58" s="622"/>
      <c r="J58" s="2216"/>
      <c r="K58" s="618"/>
      <c r="L58" s="90"/>
    </row>
    <row r="59" spans="2:19" s="19" customFormat="1">
      <c r="B59" s="9"/>
      <c r="C59" s="603" t="s">
        <v>739</v>
      </c>
      <c r="D59" s="623" t="s">
        <v>987</v>
      </c>
      <c r="E59" s="2217"/>
      <c r="F59" s="641"/>
      <c r="G59" s="615"/>
      <c r="H59" s="619" t="s">
        <v>740</v>
      </c>
      <c r="I59" s="623" t="s">
        <v>987</v>
      </c>
      <c r="J59" s="2217"/>
      <c r="K59" s="624"/>
      <c r="L59" s="267"/>
    </row>
    <row r="60" spans="2:19" s="19" customFormat="1" ht="6" customHeight="1">
      <c r="B60" s="9"/>
      <c r="C60" s="621"/>
      <c r="D60" s="625"/>
      <c r="E60" s="626"/>
      <c r="F60" s="641"/>
      <c r="G60" s="615"/>
      <c r="H60" s="604"/>
      <c r="I60" s="625"/>
      <c r="J60" s="626"/>
      <c r="K60" s="624"/>
      <c r="L60" s="267"/>
    </row>
    <row r="61" spans="2:19" s="19" customFormat="1">
      <c r="B61" s="9"/>
      <c r="C61" s="627"/>
      <c r="D61" s="628"/>
      <c r="E61" s="628"/>
      <c r="F61" s="628"/>
      <c r="G61" s="642"/>
      <c r="H61" s="628"/>
      <c r="I61" s="628"/>
      <c r="J61" s="628"/>
      <c r="K61" s="629"/>
      <c r="Q61" s="1394"/>
      <c r="R61" s="1394"/>
      <c r="S61" s="1394"/>
    </row>
    <row r="62" spans="2:19" s="19" customFormat="1">
      <c r="B62" s="9"/>
      <c r="C62" s="609"/>
      <c r="D62" s="610"/>
      <c r="E62" s="643"/>
      <c r="F62" s="643"/>
      <c r="G62" s="644"/>
      <c r="H62" s="610"/>
      <c r="I62" s="610"/>
      <c r="J62" s="610"/>
      <c r="K62" s="645"/>
      <c r="L62" s="90"/>
      <c r="Q62" s="1394"/>
      <c r="R62" s="1394"/>
      <c r="S62" s="1394"/>
    </row>
    <row r="63" spans="2:19" s="19" customFormat="1">
      <c r="B63" s="9"/>
      <c r="C63" s="601" t="s">
        <v>741</v>
      </c>
      <c r="D63" s="602"/>
      <c r="E63" s="554"/>
      <c r="F63" s="554"/>
      <c r="G63" s="511"/>
      <c r="H63" s="511"/>
      <c r="I63" s="622"/>
      <c r="J63" s="2226"/>
      <c r="K63" s="618"/>
      <c r="L63" s="90"/>
    </row>
    <row r="64" spans="2:19"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U89"/>
  <sheetViews>
    <sheetView showGridLines="0" topLeftCell="A19" workbookViewId="0">
      <selection activeCell="J49" sqref="J49"/>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1350</v>
      </c>
      <c r="D25" s="2225"/>
      <c r="E25" s="2225"/>
      <c r="F25" s="607"/>
      <c r="G25" s="608"/>
      <c r="H25" s="2221" t="s">
        <v>1351</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1352</v>
      </c>
      <c r="D44" s="2221"/>
      <c r="E44" s="2221"/>
      <c r="F44" s="607"/>
      <c r="G44" s="615"/>
      <c r="H44" s="2221" t="s">
        <v>1353</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U89"/>
  <sheetViews>
    <sheetView showGridLines="0" topLeftCell="A20"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1354</v>
      </c>
      <c r="D25" s="2225"/>
      <c r="E25" s="2225"/>
      <c r="F25" s="607"/>
      <c r="G25" s="608"/>
      <c r="H25" s="2221" t="s">
        <v>1355</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1356</v>
      </c>
      <c r="D44" s="2221"/>
      <c r="E44" s="2221"/>
      <c r="F44" s="607"/>
      <c r="G44" s="615"/>
      <c r="H44" s="2221" t="s">
        <v>1357</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B1:U89"/>
  <sheetViews>
    <sheetView showGridLines="0" topLeftCell="A28"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1358</v>
      </c>
      <c r="D25" s="2225"/>
      <c r="E25" s="2225"/>
      <c r="F25" s="607"/>
      <c r="G25" s="608"/>
      <c r="H25" s="2221" t="s">
        <v>1359</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1360</v>
      </c>
      <c r="D44" s="2221"/>
      <c r="E44" s="2221"/>
      <c r="F44" s="607"/>
      <c r="G44" s="615"/>
      <c r="H44" s="2221" t="s">
        <v>1361</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826</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77" priority="3" operator="equal">
      <formula>"varies"</formula>
    </cfRule>
  </conditionalFormatting>
  <conditionalFormatting sqref="D47:E64">
    <cfRule type="cellIs" dxfId="8376" priority="2" operator="equal">
      <formula>"varies"</formula>
    </cfRule>
  </conditionalFormatting>
  <conditionalFormatting sqref="I47 I49 H47:H49 H50:I64">
    <cfRule type="cellIs" dxfId="8375" priority="1" operator="equal">
      <formula>"varies"</formula>
    </cfRule>
  </conditionalFormatting>
  <dataValidations count="1">
    <dataValidation type="list" showInputMessage="1" showErrorMessage="1" sqref="F47:F64" xr:uid="{00000000-0002-0000-0D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U89"/>
  <sheetViews>
    <sheetView showGridLines="0" topLeftCell="A24"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1362</v>
      </c>
      <c r="D25" s="2225"/>
      <c r="E25" s="2225"/>
      <c r="F25" s="607"/>
      <c r="G25" s="608"/>
      <c r="H25" s="2221" t="s">
        <v>1363</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1364</v>
      </c>
      <c r="D44" s="2221"/>
      <c r="E44" s="2221"/>
      <c r="F44" s="607"/>
      <c r="G44" s="615"/>
      <c r="H44" s="2221" t="s">
        <v>1365</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U89"/>
  <sheetViews>
    <sheetView showGridLines="0" workbookViewId="0">
      <selection activeCell="H18" sqref="H1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1366</v>
      </c>
      <c r="D25" s="2225"/>
      <c r="E25" s="2225"/>
      <c r="F25" s="607"/>
      <c r="G25" s="608"/>
      <c r="H25" s="2221" t="s">
        <v>1367</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1368</v>
      </c>
      <c r="D44" s="2221"/>
      <c r="E44" s="2221"/>
      <c r="F44" s="607"/>
      <c r="G44" s="615"/>
      <c r="H44" s="2221" t="s">
        <v>1369</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B1:U89"/>
  <sheetViews>
    <sheetView showGridLines="0" topLeftCell="A19"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1370</v>
      </c>
      <c r="D25" s="2225"/>
      <c r="E25" s="2225"/>
      <c r="F25" s="607"/>
      <c r="G25" s="608"/>
      <c r="H25" s="2221" t="s">
        <v>1371</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1372</v>
      </c>
      <c r="D44" s="2221"/>
      <c r="E44" s="2221"/>
      <c r="F44" s="607"/>
      <c r="G44" s="615"/>
      <c r="H44" s="2221" t="s">
        <v>1373</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B1:U89"/>
  <sheetViews>
    <sheetView showGridLines="0" topLeftCell="A22"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1374</v>
      </c>
      <c r="D25" s="2225"/>
      <c r="E25" s="2225"/>
      <c r="F25" s="607"/>
      <c r="G25" s="608"/>
      <c r="H25" s="2221" t="s">
        <v>1375</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1376</v>
      </c>
      <c r="D44" s="2221"/>
      <c r="E44" s="2221"/>
      <c r="F44" s="607"/>
      <c r="G44" s="615"/>
      <c r="H44" s="2221" t="s">
        <v>1377</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U89"/>
  <sheetViews>
    <sheetView showGridLines="0" topLeftCell="A19"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1378</v>
      </c>
      <c r="D25" s="2225"/>
      <c r="E25" s="2225"/>
      <c r="F25" s="607"/>
      <c r="G25" s="608"/>
      <c r="H25" s="2221" t="s">
        <v>1379</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1380</v>
      </c>
      <c r="D44" s="2221"/>
      <c r="E44" s="2221"/>
      <c r="F44" s="607"/>
      <c r="G44" s="615"/>
      <c r="H44" s="2221" t="s">
        <v>1381</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U89"/>
  <sheetViews>
    <sheetView showGridLines="0" topLeftCell="A25"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1382</v>
      </c>
      <c r="D25" s="2225"/>
      <c r="E25" s="2225"/>
      <c r="F25" s="607"/>
      <c r="G25" s="608"/>
      <c r="H25" s="2221" t="s">
        <v>1383</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1384</v>
      </c>
      <c r="D44" s="2221"/>
      <c r="E44" s="2221"/>
      <c r="F44" s="607"/>
      <c r="G44" s="615"/>
      <c r="H44" s="2221" t="s">
        <v>1385</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U89"/>
  <sheetViews>
    <sheetView showGridLines="0" topLeftCell="A22" workbookViewId="0">
      <selection activeCell="E55" sqref="E55"/>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1386</v>
      </c>
      <c r="D25" s="2225"/>
      <c r="E25" s="2225"/>
      <c r="F25" s="607"/>
      <c r="G25" s="608"/>
      <c r="H25" s="2221" t="s">
        <v>1387</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1388</v>
      </c>
      <c r="D44" s="2221"/>
      <c r="E44" s="2221"/>
      <c r="F44" s="607"/>
      <c r="G44" s="615"/>
      <c r="H44" s="2221" t="s">
        <v>1389</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B1:U89"/>
  <sheetViews>
    <sheetView showGridLines="0" topLeftCell="A31" workbookViewId="0">
      <selection activeCell="E48" sqref="E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1390</v>
      </c>
      <c r="D25" s="2225"/>
      <c r="E25" s="2225"/>
      <c r="F25" s="607"/>
      <c r="G25" s="608"/>
      <c r="H25" s="2221" t="s">
        <v>1391</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1392</v>
      </c>
      <c r="D44" s="2221"/>
      <c r="E44" s="2221"/>
      <c r="F44" s="607"/>
      <c r="G44" s="615"/>
      <c r="H44" s="2221" t="s">
        <v>1393</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B1:U89"/>
  <sheetViews>
    <sheetView showGridLines="0" topLeftCell="A19"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1394</v>
      </c>
      <c r="D25" s="2225"/>
      <c r="E25" s="2225"/>
      <c r="F25" s="607"/>
      <c r="G25" s="608"/>
      <c r="H25" s="2221" t="s">
        <v>1395</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1396</v>
      </c>
      <c r="D44" s="2221"/>
      <c r="E44" s="2221"/>
      <c r="F44" s="607"/>
      <c r="G44" s="615"/>
      <c r="H44" s="2221" t="s">
        <v>1397</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U89"/>
  <sheetViews>
    <sheetView showGridLines="0" topLeftCell="A21" workbookViewId="0">
      <selection activeCell="J55" sqref="J55"/>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1398</v>
      </c>
      <c r="D25" s="2225"/>
      <c r="E25" s="2225"/>
      <c r="F25" s="607"/>
      <c r="G25" s="608"/>
      <c r="H25" s="2221" t="s">
        <v>1399</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1400</v>
      </c>
      <c r="D44" s="2221"/>
      <c r="E44" s="2221"/>
      <c r="F44" s="607"/>
      <c r="G44" s="615"/>
      <c r="H44" s="2221" t="s">
        <v>1401</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833</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74" priority="3" operator="equal">
      <formula>"varies"</formula>
    </cfRule>
  </conditionalFormatting>
  <conditionalFormatting sqref="D47:E64">
    <cfRule type="cellIs" dxfId="8373" priority="2" operator="equal">
      <formula>"varies"</formula>
    </cfRule>
  </conditionalFormatting>
  <conditionalFormatting sqref="I47 I49 H47:H49 H50:I64">
    <cfRule type="cellIs" dxfId="8372" priority="1" operator="equal">
      <formula>"varies"</formula>
    </cfRule>
  </conditionalFormatting>
  <dataValidations count="1">
    <dataValidation type="list" showInputMessage="1" showErrorMessage="1" sqref="F47:F64" xr:uid="{00000000-0002-0000-0E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U89"/>
  <sheetViews>
    <sheetView showGridLines="0" topLeftCell="A27"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1402</v>
      </c>
      <c r="D25" s="2225"/>
      <c r="E25" s="2225"/>
      <c r="F25" s="607"/>
      <c r="G25" s="608"/>
      <c r="H25" s="2221" t="s">
        <v>1403</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1404</v>
      </c>
      <c r="D44" s="2221"/>
      <c r="E44" s="2221"/>
      <c r="F44" s="607"/>
      <c r="G44" s="615"/>
      <c r="H44" s="2221" t="s">
        <v>1405</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B1:U89"/>
  <sheetViews>
    <sheetView showGridLines="0" topLeftCell="A26" workbookViewId="0">
      <selection activeCell="E55" sqref="E55"/>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395"/>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1406</v>
      </c>
      <c r="D25" s="2225"/>
      <c r="E25" s="2225"/>
      <c r="F25" s="607"/>
      <c r="G25" s="608"/>
      <c r="H25" s="2221" t="s">
        <v>1407</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1408</v>
      </c>
      <c r="D44" s="2221"/>
      <c r="E44" s="2221"/>
      <c r="F44" s="607"/>
      <c r="G44" s="615"/>
      <c r="H44" s="2221" t="s">
        <v>1409</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U89"/>
  <sheetViews>
    <sheetView showGridLines="0" topLeftCell="A25"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1410</v>
      </c>
      <c r="D25" s="2225"/>
      <c r="E25" s="2225"/>
      <c r="F25" s="607"/>
      <c r="G25" s="608"/>
      <c r="H25" s="2221" t="s">
        <v>1411</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1412</v>
      </c>
      <c r="D44" s="2221"/>
      <c r="E44" s="2221"/>
      <c r="F44" s="607"/>
      <c r="G44" s="615"/>
      <c r="H44" s="2221" t="s">
        <v>1413</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B1:U89"/>
  <sheetViews>
    <sheetView showGridLines="0" workbookViewId="0"/>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1414</v>
      </c>
      <c r="D25" s="2225"/>
      <c r="E25" s="2225"/>
      <c r="F25" s="607"/>
      <c r="G25" s="608"/>
      <c r="H25" s="2221" t="s">
        <v>1415</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1416</v>
      </c>
      <c r="D44" s="2221"/>
      <c r="E44" s="2221"/>
      <c r="F44" s="607"/>
      <c r="G44" s="615"/>
      <c r="H44" s="2221" t="s">
        <v>1417</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U89"/>
  <sheetViews>
    <sheetView showGridLines="0" topLeftCell="A23"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1421</v>
      </c>
      <c r="D25" s="2225"/>
      <c r="E25" s="2225"/>
      <c r="F25" s="607"/>
      <c r="G25" s="608"/>
      <c r="H25" s="2221" t="s">
        <v>1418</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1419</v>
      </c>
      <c r="D44" s="2225"/>
      <c r="E44" s="2225"/>
      <c r="F44" s="607"/>
      <c r="G44" s="615"/>
      <c r="H44" s="2221" t="s">
        <v>1420</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U89"/>
  <sheetViews>
    <sheetView showGridLines="0" topLeftCell="A28" workbookViewId="0">
      <selection activeCell="J55" sqref="J55"/>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1422</v>
      </c>
      <c r="D25" s="2225"/>
      <c r="E25" s="2225"/>
      <c r="F25" s="607"/>
      <c r="G25" s="608"/>
      <c r="H25" s="2221" t="s">
        <v>1423</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1424</v>
      </c>
      <c r="D44" s="2225"/>
      <c r="E44" s="2225"/>
      <c r="F44" s="607"/>
      <c r="G44" s="615"/>
      <c r="H44" s="2221" t="s">
        <v>1425</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B1:U89"/>
  <sheetViews>
    <sheetView showGridLines="0" topLeftCell="A34" workbookViewId="0">
      <selection activeCell="J55" sqref="J55"/>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1426</v>
      </c>
      <c r="D25" s="2225"/>
      <c r="E25" s="2225"/>
      <c r="F25" s="607"/>
      <c r="G25" s="608"/>
      <c r="H25" s="2221" t="s">
        <v>1427</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1428</v>
      </c>
      <c r="D44" s="2225"/>
      <c r="E44" s="2225"/>
      <c r="F44" s="607"/>
      <c r="G44" s="615"/>
      <c r="H44" s="2221" t="s">
        <v>1429</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9" s="19" customFormat="1" ht="9.9499999999999993" customHeight="1">
      <c r="B49" s="9"/>
      <c r="C49" s="597"/>
      <c r="D49" s="516"/>
      <c r="E49" s="516"/>
      <c r="F49" s="516"/>
      <c r="G49" s="615"/>
      <c r="H49" s="640"/>
      <c r="I49" s="640"/>
      <c r="J49" s="596"/>
      <c r="K49" s="618"/>
      <c r="L49" s="90"/>
    </row>
    <row r="50" spans="2:19" s="19" customFormat="1">
      <c r="B50" s="9"/>
      <c r="C50" s="595" t="s">
        <v>101</v>
      </c>
      <c r="D50" s="596"/>
      <c r="E50" s="516"/>
      <c r="F50" s="516"/>
      <c r="G50" s="615"/>
      <c r="H50" s="596" t="s">
        <v>101</v>
      </c>
      <c r="I50" s="596"/>
      <c r="J50" s="596"/>
      <c r="K50" s="618"/>
      <c r="L50" s="90"/>
    </row>
    <row r="51" spans="2:19" s="19" customFormat="1">
      <c r="B51" s="9"/>
      <c r="C51" s="603" t="s">
        <v>102</v>
      </c>
      <c r="D51" s="604"/>
      <c r="E51" s="516"/>
      <c r="F51" s="516"/>
      <c r="G51" s="615"/>
      <c r="H51" s="619" t="s">
        <v>102</v>
      </c>
      <c r="I51" s="604"/>
      <c r="J51" s="604"/>
      <c r="K51" s="618"/>
      <c r="L51" s="90"/>
    </row>
    <row r="52" spans="2:19" s="19" customFormat="1">
      <c r="B52" s="9"/>
      <c r="C52" s="603" t="s">
        <v>103</v>
      </c>
      <c r="D52" s="604"/>
      <c r="E52" s="516"/>
      <c r="F52" s="516"/>
      <c r="G52" s="612"/>
      <c r="H52" s="619" t="s">
        <v>103</v>
      </c>
      <c r="I52" s="604"/>
      <c r="J52" s="604"/>
      <c r="K52" s="618"/>
      <c r="L52" s="90"/>
    </row>
    <row r="53" spans="2:19" s="19" customFormat="1">
      <c r="B53" s="9"/>
      <c r="C53" s="603" t="s">
        <v>104</v>
      </c>
      <c r="D53" s="604"/>
      <c r="E53" s="516"/>
      <c r="F53" s="516"/>
      <c r="G53" s="612"/>
      <c r="H53" s="619" t="s">
        <v>104</v>
      </c>
      <c r="I53" s="604"/>
      <c r="J53" s="604"/>
      <c r="K53" s="618"/>
      <c r="L53" s="90"/>
    </row>
    <row r="54" spans="2:19" s="19" customFormat="1">
      <c r="B54" s="9"/>
      <c r="C54" s="603" t="s">
        <v>105</v>
      </c>
      <c r="D54" s="604"/>
      <c r="E54" s="516"/>
      <c r="F54" s="516"/>
      <c r="G54" s="612"/>
      <c r="H54" s="619" t="s">
        <v>105</v>
      </c>
      <c r="I54" s="604"/>
      <c r="J54" s="604"/>
      <c r="K54" s="618"/>
      <c r="L54" s="90"/>
    </row>
    <row r="55" spans="2:19" s="19" customFormat="1" ht="15.75">
      <c r="B55" s="9"/>
      <c r="C55" s="603" t="s">
        <v>738</v>
      </c>
      <c r="D55" s="620"/>
      <c r="E55" s="970">
        <f>E46-E48</f>
        <v>0</v>
      </c>
      <c r="F55" s="516"/>
      <c r="G55" s="612"/>
      <c r="H55" s="619" t="s">
        <v>738</v>
      </c>
      <c r="I55" s="620"/>
      <c r="J55" s="970">
        <f>J46-J48</f>
        <v>0</v>
      </c>
      <c r="K55" s="618"/>
      <c r="L55" s="90"/>
    </row>
    <row r="56" spans="2:19" s="19" customFormat="1" ht="9.9499999999999993" customHeight="1">
      <c r="B56" s="9"/>
      <c r="C56" s="597"/>
      <c r="D56" s="516"/>
      <c r="E56" s="516"/>
      <c r="F56" s="516"/>
      <c r="G56" s="612"/>
      <c r="H56" s="640"/>
      <c r="I56" s="640"/>
      <c r="J56" s="604"/>
      <c r="K56" s="618"/>
      <c r="L56" s="90"/>
    </row>
    <row r="57" spans="2:19" s="19" customFormat="1">
      <c r="B57" s="9"/>
      <c r="C57" s="601" t="s">
        <v>699</v>
      </c>
      <c r="D57" s="602"/>
      <c r="E57" s="602"/>
      <c r="F57" s="509"/>
      <c r="G57" s="612"/>
      <c r="H57" s="602" t="s">
        <v>699</v>
      </c>
      <c r="I57" s="602"/>
      <c r="J57" s="602"/>
      <c r="K57" s="618"/>
      <c r="L57" s="90"/>
    </row>
    <row r="58" spans="2:19" s="19" customFormat="1">
      <c r="B58" s="9"/>
      <c r="C58" s="601" t="s">
        <v>698</v>
      </c>
      <c r="D58" s="622"/>
      <c r="E58" s="2216"/>
      <c r="F58" s="509"/>
      <c r="G58" s="615"/>
      <c r="H58" s="602" t="s">
        <v>698</v>
      </c>
      <c r="I58" s="622"/>
      <c r="J58" s="2216"/>
      <c r="K58" s="618"/>
      <c r="L58" s="90"/>
    </row>
    <row r="59" spans="2:19" s="19" customFormat="1">
      <c r="B59" s="9"/>
      <c r="C59" s="603" t="s">
        <v>739</v>
      </c>
      <c r="D59" s="623" t="s">
        <v>987</v>
      </c>
      <c r="E59" s="2217"/>
      <c r="F59" s="641"/>
      <c r="G59" s="615"/>
      <c r="H59" s="619" t="s">
        <v>740</v>
      </c>
      <c r="I59" s="623" t="s">
        <v>987</v>
      </c>
      <c r="J59" s="2217"/>
      <c r="K59" s="624"/>
      <c r="L59" s="267"/>
    </row>
    <row r="60" spans="2:19" s="19" customFormat="1" ht="6" customHeight="1">
      <c r="B60" s="9"/>
      <c r="C60" s="621"/>
      <c r="D60" s="625"/>
      <c r="E60" s="626"/>
      <c r="F60" s="641"/>
      <c r="G60" s="615"/>
      <c r="H60" s="604"/>
      <c r="I60" s="625"/>
      <c r="J60" s="626"/>
      <c r="K60" s="624"/>
      <c r="L60" s="267"/>
    </row>
    <row r="61" spans="2:19" s="19" customFormat="1">
      <c r="B61" s="9"/>
      <c r="C61" s="627"/>
      <c r="D61" s="628"/>
      <c r="E61" s="628"/>
      <c r="F61" s="628"/>
      <c r="G61" s="642"/>
      <c r="H61" s="628"/>
      <c r="I61" s="628"/>
      <c r="J61" s="628"/>
      <c r="K61" s="629"/>
      <c r="Q61" s="1394"/>
      <c r="R61" s="1394"/>
      <c r="S61" s="1394"/>
    </row>
    <row r="62" spans="2:19" s="19" customFormat="1">
      <c r="B62" s="9"/>
      <c r="C62" s="609"/>
      <c r="D62" s="610"/>
      <c r="E62" s="643"/>
      <c r="F62" s="643"/>
      <c r="G62" s="644"/>
      <c r="H62" s="610"/>
      <c r="I62" s="610"/>
      <c r="J62" s="610"/>
      <c r="K62" s="645"/>
      <c r="L62" s="90"/>
      <c r="Q62" s="1394"/>
      <c r="R62" s="1394"/>
      <c r="S62" s="1394"/>
    </row>
    <row r="63" spans="2:19" s="19" customFormat="1">
      <c r="B63" s="9"/>
      <c r="C63" s="601" t="s">
        <v>741</v>
      </c>
      <c r="D63" s="602"/>
      <c r="E63" s="554"/>
      <c r="F63" s="554"/>
      <c r="G63" s="511"/>
      <c r="H63" s="511"/>
      <c r="I63" s="622"/>
      <c r="J63" s="2226"/>
      <c r="K63" s="618"/>
      <c r="L63" s="90"/>
    </row>
    <row r="64" spans="2:19"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U89"/>
  <sheetViews>
    <sheetView showGridLines="0" topLeftCell="A31" workbookViewId="0">
      <selection activeCell="E55" sqref="E55"/>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1430</v>
      </c>
      <c r="D25" s="2225"/>
      <c r="E25" s="2225"/>
      <c r="F25" s="607"/>
      <c r="G25" s="608"/>
      <c r="H25" s="2221" t="s">
        <v>1431</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1432</v>
      </c>
      <c r="D44" s="2225"/>
      <c r="E44" s="2225"/>
      <c r="F44" s="607"/>
      <c r="G44" s="615"/>
      <c r="H44" s="2221" t="s">
        <v>1433</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B1:U89"/>
  <sheetViews>
    <sheetView showGridLines="0" topLeftCell="A34"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1434</v>
      </c>
      <c r="D25" s="2225"/>
      <c r="E25" s="2225"/>
      <c r="F25" s="607"/>
      <c r="G25" s="608"/>
      <c r="H25" s="2221" t="s">
        <v>1435</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1436</v>
      </c>
      <c r="D44" s="2225"/>
      <c r="E44" s="2225"/>
      <c r="F44" s="607"/>
      <c r="G44" s="615"/>
      <c r="H44" s="2221" t="s">
        <v>1437</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9" s="19" customFormat="1" ht="9.9499999999999993" customHeight="1">
      <c r="B49" s="9"/>
      <c r="C49" s="597"/>
      <c r="D49" s="516"/>
      <c r="E49" s="516"/>
      <c r="F49" s="516"/>
      <c r="G49" s="615"/>
      <c r="H49" s="640"/>
      <c r="I49" s="640"/>
      <c r="J49" s="596"/>
      <c r="K49" s="618"/>
      <c r="L49" s="90"/>
    </row>
    <row r="50" spans="2:19" s="19" customFormat="1">
      <c r="B50" s="9"/>
      <c r="C50" s="595" t="s">
        <v>101</v>
      </c>
      <c r="D50" s="596"/>
      <c r="E50" s="516"/>
      <c r="F50" s="516"/>
      <c r="G50" s="615"/>
      <c r="H50" s="596" t="s">
        <v>101</v>
      </c>
      <c r="I50" s="596"/>
      <c r="J50" s="596"/>
      <c r="K50" s="618"/>
      <c r="L50" s="90"/>
    </row>
    <row r="51" spans="2:19" s="19" customFormat="1">
      <c r="B51" s="9"/>
      <c r="C51" s="603" t="s">
        <v>102</v>
      </c>
      <c r="D51" s="604"/>
      <c r="E51" s="516"/>
      <c r="F51" s="516"/>
      <c r="G51" s="615"/>
      <c r="H51" s="619" t="s">
        <v>102</v>
      </c>
      <c r="I51" s="604"/>
      <c r="J51" s="604"/>
      <c r="K51" s="618"/>
      <c r="L51" s="90"/>
    </row>
    <row r="52" spans="2:19" s="19" customFormat="1">
      <c r="B52" s="9"/>
      <c r="C52" s="603" t="s">
        <v>103</v>
      </c>
      <c r="D52" s="604"/>
      <c r="E52" s="516"/>
      <c r="F52" s="516"/>
      <c r="G52" s="612"/>
      <c r="H52" s="619" t="s">
        <v>103</v>
      </c>
      <c r="I52" s="604"/>
      <c r="J52" s="604"/>
      <c r="K52" s="618"/>
      <c r="L52" s="90"/>
    </row>
    <row r="53" spans="2:19" s="19" customFormat="1">
      <c r="B53" s="9"/>
      <c r="C53" s="603" t="s">
        <v>104</v>
      </c>
      <c r="D53" s="604"/>
      <c r="E53" s="516"/>
      <c r="F53" s="516"/>
      <c r="G53" s="612"/>
      <c r="H53" s="619" t="s">
        <v>104</v>
      </c>
      <c r="I53" s="604"/>
      <c r="J53" s="604"/>
      <c r="K53" s="618"/>
      <c r="L53" s="90"/>
    </row>
    <row r="54" spans="2:19" s="19" customFormat="1">
      <c r="B54" s="9"/>
      <c r="C54" s="603" t="s">
        <v>105</v>
      </c>
      <c r="D54" s="604"/>
      <c r="E54" s="516"/>
      <c r="F54" s="516"/>
      <c r="G54" s="612"/>
      <c r="H54" s="619" t="s">
        <v>105</v>
      </c>
      <c r="I54" s="604"/>
      <c r="J54" s="604"/>
      <c r="K54" s="618"/>
      <c r="L54" s="90"/>
    </row>
    <row r="55" spans="2:19" s="19" customFormat="1" ht="15.75">
      <c r="B55" s="9"/>
      <c r="C55" s="603" t="s">
        <v>738</v>
      </c>
      <c r="D55" s="620"/>
      <c r="E55" s="970">
        <f>E46-E48</f>
        <v>0</v>
      </c>
      <c r="F55" s="516"/>
      <c r="G55" s="612"/>
      <c r="H55" s="619" t="s">
        <v>738</v>
      </c>
      <c r="I55" s="620"/>
      <c r="J55" s="970">
        <f>J46-J48</f>
        <v>0</v>
      </c>
      <c r="K55" s="618"/>
      <c r="L55" s="90"/>
    </row>
    <row r="56" spans="2:19" s="19" customFormat="1" ht="9.9499999999999993" customHeight="1">
      <c r="B56" s="9"/>
      <c r="C56" s="597"/>
      <c r="D56" s="516"/>
      <c r="E56" s="516"/>
      <c r="F56" s="516"/>
      <c r="G56" s="612"/>
      <c r="H56" s="640"/>
      <c r="I56" s="640"/>
      <c r="J56" s="604"/>
      <c r="K56" s="618"/>
      <c r="L56" s="90"/>
    </row>
    <row r="57" spans="2:19" s="19" customFormat="1">
      <c r="B57" s="9"/>
      <c r="C57" s="601" t="s">
        <v>699</v>
      </c>
      <c r="D57" s="602"/>
      <c r="E57" s="602"/>
      <c r="F57" s="509"/>
      <c r="G57" s="612"/>
      <c r="H57" s="602" t="s">
        <v>699</v>
      </c>
      <c r="I57" s="602"/>
      <c r="J57" s="602"/>
      <c r="K57" s="618"/>
      <c r="L57" s="90"/>
    </row>
    <row r="58" spans="2:19" s="19" customFormat="1">
      <c r="B58" s="9"/>
      <c r="C58" s="601" t="s">
        <v>698</v>
      </c>
      <c r="D58" s="622"/>
      <c r="E58" s="2216"/>
      <c r="F58" s="509"/>
      <c r="G58" s="615"/>
      <c r="H58" s="602" t="s">
        <v>698</v>
      </c>
      <c r="I58" s="622"/>
      <c r="J58" s="2216"/>
      <c r="K58" s="618"/>
      <c r="L58" s="90"/>
    </row>
    <row r="59" spans="2:19" s="19" customFormat="1">
      <c r="B59" s="9"/>
      <c r="C59" s="603" t="s">
        <v>739</v>
      </c>
      <c r="D59" s="623" t="s">
        <v>987</v>
      </c>
      <c r="E59" s="2217"/>
      <c r="F59" s="641"/>
      <c r="G59" s="615"/>
      <c r="H59" s="619" t="s">
        <v>740</v>
      </c>
      <c r="I59" s="623" t="s">
        <v>987</v>
      </c>
      <c r="J59" s="2217"/>
      <c r="K59" s="624"/>
      <c r="L59" s="267"/>
    </row>
    <row r="60" spans="2:19" s="19" customFormat="1" ht="6" customHeight="1">
      <c r="B60" s="9"/>
      <c r="C60" s="621"/>
      <c r="D60" s="625"/>
      <c r="E60" s="626"/>
      <c r="F60" s="641"/>
      <c r="G60" s="615"/>
      <c r="H60" s="604"/>
      <c r="I60" s="625"/>
      <c r="J60" s="626"/>
      <c r="K60" s="624"/>
      <c r="L60" s="267"/>
    </row>
    <row r="61" spans="2:19" s="19" customFormat="1">
      <c r="B61" s="9"/>
      <c r="C61" s="627"/>
      <c r="D61" s="628"/>
      <c r="E61" s="628"/>
      <c r="F61" s="628"/>
      <c r="G61" s="642"/>
      <c r="H61" s="628"/>
      <c r="I61" s="628"/>
      <c r="J61" s="628"/>
      <c r="K61" s="629"/>
      <c r="Q61" s="1394"/>
      <c r="R61" s="1394"/>
      <c r="S61" s="1394"/>
    </row>
    <row r="62" spans="2:19" s="19" customFormat="1">
      <c r="B62" s="9"/>
      <c r="C62" s="609"/>
      <c r="D62" s="610"/>
      <c r="E62" s="643"/>
      <c r="F62" s="643"/>
      <c r="G62" s="644"/>
      <c r="H62" s="610"/>
      <c r="I62" s="610"/>
      <c r="J62" s="610"/>
      <c r="K62" s="645"/>
      <c r="L62" s="90"/>
      <c r="Q62" s="1394"/>
      <c r="R62" s="1394"/>
      <c r="S62" s="1394"/>
    </row>
    <row r="63" spans="2:19" s="19" customFormat="1">
      <c r="B63" s="9"/>
      <c r="C63" s="601" t="s">
        <v>741</v>
      </c>
      <c r="D63" s="602"/>
      <c r="E63" s="554"/>
      <c r="F63" s="554"/>
      <c r="G63" s="511"/>
      <c r="H63" s="511"/>
      <c r="I63" s="622"/>
      <c r="J63" s="2226"/>
      <c r="K63" s="618"/>
      <c r="L63" s="90"/>
    </row>
    <row r="64" spans="2:19"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U89"/>
  <sheetViews>
    <sheetView showGridLines="0" topLeftCell="A25" workbookViewId="0">
      <selection activeCell="E55" sqref="E55"/>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1438</v>
      </c>
      <c r="D25" s="2225"/>
      <c r="E25" s="2225"/>
      <c r="F25" s="607"/>
      <c r="G25" s="608"/>
      <c r="H25" s="2221" t="s">
        <v>1439</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1440</v>
      </c>
      <c r="D44" s="2225"/>
      <c r="E44" s="2225"/>
      <c r="F44" s="607"/>
      <c r="G44" s="615"/>
      <c r="H44" s="2221" t="s">
        <v>1441</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828</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71" priority="3" operator="equal">
      <formula>"varies"</formula>
    </cfRule>
  </conditionalFormatting>
  <conditionalFormatting sqref="D47:E64">
    <cfRule type="cellIs" dxfId="8370" priority="2" operator="equal">
      <formula>"varies"</formula>
    </cfRule>
  </conditionalFormatting>
  <conditionalFormatting sqref="I47 I49 H47:H49 H50:I64">
    <cfRule type="cellIs" dxfId="8369" priority="1" operator="equal">
      <formula>"varies"</formula>
    </cfRule>
  </conditionalFormatting>
  <dataValidations count="1">
    <dataValidation type="list" showInputMessage="1" showErrorMessage="1" sqref="F47:F64" xr:uid="{00000000-0002-0000-0F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U89"/>
  <sheetViews>
    <sheetView showGridLines="0" topLeftCell="A25" workbookViewId="0">
      <selection activeCell="J55" sqref="J55"/>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1" t="s">
        <v>1442</v>
      </c>
      <c r="D25" s="2221"/>
      <c r="E25" s="2221"/>
      <c r="F25" s="2222"/>
      <c r="G25" s="608"/>
      <c r="H25" s="2221" t="s">
        <v>1443</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1" t="s">
        <v>1444</v>
      </c>
      <c r="D44" s="2221"/>
      <c r="E44" s="2221"/>
      <c r="F44" s="2222"/>
      <c r="G44" s="615"/>
      <c r="H44" s="2221" t="s">
        <v>1445</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H25:K25"/>
    <mergeCell ref="C25:F25"/>
    <mergeCell ref="J63:J64"/>
    <mergeCell ref="B29:B31"/>
    <mergeCell ref="E39:E40"/>
    <mergeCell ref="J39:J40"/>
    <mergeCell ref="H44:K44"/>
    <mergeCell ref="E58:E59"/>
    <mergeCell ref="J58:J59"/>
    <mergeCell ref="C44:F44"/>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B1:U89"/>
  <sheetViews>
    <sheetView showGridLines="0" topLeftCell="A25" workbookViewId="0">
      <selection activeCell="E55" sqref="E55"/>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1446</v>
      </c>
      <c r="D25" s="2225"/>
      <c r="E25" s="2225"/>
      <c r="F25" s="607"/>
      <c r="G25" s="608"/>
      <c r="H25" s="2221" t="s">
        <v>1447</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1448</v>
      </c>
      <c r="D44" s="2221"/>
      <c r="E44" s="2221"/>
      <c r="F44" s="607"/>
      <c r="G44" s="615"/>
      <c r="H44" s="2221" t="s">
        <v>555</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A1:U89"/>
  <sheetViews>
    <sheetView showGridLines="0" topLeftCell="A25"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1" t="s">
        <v>556</v>
      </c>
      <c r="D25" s="2221"/>
      <c r="E25" s="2221"/>
      <c r="F25" s="2222"/>
      <c r="G25" s="608"/>
      <c r="H25" s="2221" t="s">
        <v>557</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1" t="s">
        <v>558</v>
      </c>
      <c r="D44" s="2221"/>
      <c r="E44" s="2221"/>
      <c r="F44" s="2222"/>
      <c r="G44" s="615"/>
      <c r="H44" s="2221" t="s">
        <v>559</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H25:K25"/>
    <mergeCell ref="C25:F25"/>
    <mergeCell ref="J63:J64"/>
    <mergeCell ref="B29:B31"/>
    <mergeCell ref="E39:E40"/>
    <mergeCell ref="J39:J40"/>
    <mergeCell ref="H44:K44"/>
    <mergeCell ref="E58:E59"/>
    <mergeCell ref="J58:J59"/>
    <mergeCell ref="C44:F44"/>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pageSetUpPr fitToPage="1"/>
  </sheetPr>
  <dimension ref="A1:U89"/>
  <sheetViews>
    <sheetView showGridLines="0" topLeftCell="A44"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1" t="s">
        <v>560</v>
      </c>
      <c r="D25" s="2221"/>
      <c r="E25" s="2221"/>
      <c r="F25" s="2222"/>
      <c r="G25" s="608"/>
      <c r="H25" s="2221" t="s">
        <v>561</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1" t="s">
        <v>562</v>
      </c>
      <c r="D44" s="2221"/>
      <c r="E44" s="2221"/>
      <c r="F44" s="2222"/>
      <c r="G44" s="615"/>
      <c r="H44" s="2221" t="s">
        <v>563</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H25:K25"/>
    <mergeCell ref="C25:F25"/>
    <mergeCell ref="J63:J64"/>
    <mergeCell ref="B29:B31"/>
    <mergeCell ref="E39:E40"/>
    <mergeCell ref="J39:J40"/>
    <mergeCell ref="H44:K44"/>
    <mergeCell ref="E58:E59"/>
    <mergeCell ref="J58:J59"/>
    <mergeCell ref="C44:F44"/>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U89"/>
  <sheetViews>
    <sheetView showGridLines="0" topLeftCell="A19" workbookViewId="0">
      <selection activeCell="E55" sqref="E55"/>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1" t="s">
        <v>564</v>
      </c>
      <c r="D25" s="2221"/>
      <c r="E25" s="2221"/>
      <c r="F25" s="2222"/>
      <c r="G25" s="608"/>
      <c r="H25" s="2221" t="s">
        <v>565</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1396"/>
      <c r="K28" s="616"/>
      <c r="L28" s="33"/>
    </row>
    <row r="29" spans="2:15" s="19" customFormat="1" ht="15.75">
      <c r="B29" s="1895"/>
      <c r="C29" s="595" t="s">
        <v>100</v>
      </c>
      <c r="D29" s="614"/>
      <c r="E29" s="1387"/>
      <c r="F29" s="516"/>
      <c r="G29" s="615"/>
      <c r="H29" s="596" t="s">
        <v>100</v>
      </c>
      <c r="I29" s="614"/>
      <c r="J29" s="969"/>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1" t="s">
        <v>566</v>
      </c>
      <c r="D44" s="2221"/>
      <c r="E44" s="2221"/>
      <c r="F44" s="2222"/>
      <c r="G44" s="615"/>
      <c r="H44" s="2221" t="s">
        <v>567</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H25:K25"/>
    <mergeCell ref="C25:F25"/>
    <mergeCell ref="J63:J64"/>
    <mergeCell ref="B29:B31"/>
    <mergeCell ref="E39:E40"/>
    <mergeCell ref="J39:J40"/>
    <mergeCell ref="H44:K44"/>
    <mergeCell ref="E58:E59"/>
    <mergeCell ref="J58:J59"/>
    <mergeCell ref="C44:F44"/>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pageSetUpPr fitToPage="1"/>
  </sheetPr>
  <dimension ref="A1:U89"/>
  <sheetViews>
    <sheetView showGridLines="0" topLeftCell="A34"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1" t="s">
        <v>568</v>
      </c>
      <c r="D25" s="2221"/>
      <c r="E25" s="2221"/>
      <c r="F25" s="2222"/>
      <c r="G25" s="608"/>
      <c r="H25" s="2221" t="s">
        <v>569</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1" t="s">
        <v>570</v>
      </c>
      <c r="D44" s="2221"/>
      <c r="E44" s="2221"/>
      <c r="F44" s="2222"/>
      <c r="G44" s="615"/>
      <c r="H44" s="2221" t="s">
        <v>571</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H25:K25"/>
    <mergeCell ref="C25:F25"/>
    <mergeCell ref="J63:J64"/>
    <mergeCell ref="B29:B31"/>
    <mergeCell ref="E39:E40"/>
    <mergeCell ref="J39:J40"/>
    <mergeCell ref="H44:K44"/>
    <mergeCell ref="E58:E59"/>
    <mergeCell ref="J58:J59"/>
    <mergeCell ref="C44:F44"/>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pageSetUpPr fitToPage="1"/>
  </sheetPr>
  <dimension ref="A1:U89"/>
  <sheetViews>
    <sheetView showGridLines="0" topLeftCell="A37"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1" t="s">
        <v>572</v>
      </c>
      <c r="D25" s="2221"/>
      <c r="E25" s="2221"/>
      <c r="F25" s="2222"/>
      <c r="G25" s="608"/>
      <c r="H25" s="2221" t="s">
        <v>573</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574</v>
      </c>
      <c r="D44" s="2221"/>
      <c r="E44" s="2221"/>
      <c r="F44" s="607"/>
      <c r="G44" s="615"/>
      <c r="H44" s="2220" t="s">
        <v>575</v>
      </c>
      <c r="I44" s="2221"/>
      <c r="J44" s="2221"/>
      <c r="K44" s="1034"/>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H25:K25"/>
    <mergeCell ref="C25:F25"/>
    <mergeCell ref="J63:J64"/>
    <mergeCell ref="B29:B31"/>
    <mergeCell ref="E39:E40"/>
    <mergeCell ref="J39:J40"/>
    <mergeCell ref="C44:E44"/>
    <mergeCell ref="E58:E59"/>
    <mergeCell ref="J58:J59"/>
    <mergeCell ref="H44:J44"/>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pageSetUpPr fitToPage="1"/>
  </sheetPr>
  <dimension ref="A1:U89"/>
  <sheetViews>
    <sheetView showGridLines="0" topLeftCell="A25" workbookViewId="0">
      <selection activeCell="J48" sqref="J48"/>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1:21" ht="14.25" customHeight="1">
      <c r="A1" s="306"/>
      <c r="B1" s="1091" t="str">
        <f>CONCATENATE("ACCOUNTING PERIOD:  ",'General Data Input tab'!$D$2)</f>
        <v>ACCOUNTING PERIOD:  0</v>
      </c>
    </row>
    <row r="2" spans="1:21" ht="15.75">
      <c r="J2" s="594"/>
      <c r="K2" s="363" t="s">
        <v>1466</v>
      </c>
      <c r="L2" s="363"/>
    </row>
    <row r="3" spans="1:21" ht="15" customHeight="1">
      <c r="B3" s="1577" t="s">
        <v>961</v>
      </c>
      <c r="C3" s="883" t="s">
        <v>960</v>
      </c>
      <c r="D3" s="762"/>
      <c r="E3" s="762"/>
      <c r="F3" s="762"/>
      <c r="G3" s="762"/>
      <c r="H3" s="762"/>
      <c r="I3" s="762"/>
      <c r="J3" s="762"/>
      <c r="K3" s="1065" t="s">
        <v>599</v>
      </c>
      <c r="L3" s="12"/>
    </row>
    <row r="4" spans="1: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1:21" ht="4.5" customHeight="1">
      <c r="B5" s="506"/>
      <c r="C5" s="94"/>
      <c r="D5" s="112"/>
      <c r="E5" s="112"/>
      <c r="F5" s="112"/>
      <c r="G5" s="112"/>
      <c r="H5" s="112"/>
      <c r="I5" s="112"/>
      <c r="J5" s="112"/>
      <c r="K5" s="113"/>
      <c r="L5" s="12"/>
    </row>
    <row r="6" spans="1:21" s="19" customFormat="1" ht="17.25" customHeight="1">
      <c r="B6" s="365"/>
      <c r="C6" s="1925" t="s">
        <v>701</v>
      </c>
      <c r="D6" s="1926"/>
      <c r="E6" s="1926"/>
      <c r="F6" s="1926"/>
      <c r="G6" s="1926"/>
      <c r="H6" s="1926"/>
      <c r="I6" s="1926"/>
      <c r="J6" s="1926"/>
      <c r="K6" s="1981"/>
      <c r="L6" s="590"/>
      <c r="N6" s="12"/>
      <c r="O6" s="12"/>
      <c r="U6" s="25"/>
    </row>
    <row r="7" spans="1:21" s="19" customFormat="1" ht="10.5" customHeight="1">
      <c r="B7" s="366"/>
      <c r="C7" s="83"/>
      <c r="D7" s="18"/>
      <c r="E7" s="18"/>
      <c r="F7" s="18"/>
      <c r="G7" s="88"/>
      <c r="H7" s="88"/>
      <c r="I7" s="88"/>
      <c r="J7" s="88"/>
      <c r="K7" s="115"/>
      <c r="L7" s="12"/>
      <c r="N7" s="15"/>
      <c r="O7" s="12"/>
    </row>
    <row r="8" spans="1:21" s="19" customFormat="1">
      <c r="B8" s="2224">
        <v>9</v>
      </c>
      <c r="C8" s="595" t="s">
        <v>86</v>
      </c>
      <c r="D8" s="596"/>
      <c r="E8" s="516"/>
      <c r="F8" s="516"/>
      <c r="G8" s="511"/>
      <c r="H8" s="511"/>
      <c r="I8" s="511"/>
      <c r="J8" s="511"/>
      <c r="K8" s="45"/>
      <c r="L8" s="12"/>
      <c r="M8" s="24"/>
      <c r="N8" s="12"/>
      <c r="O8" s="12"/>
    </row>
    <row r="9" spans="1:21" s="19" customFormat="1">
      <c r="B9" s="2224"/>
      <c r="C9" s="595" t="s">
        <v>87</v>
      </c>
      <c r="D9" s="596"/>
      <c r="E9" s="516"/>
      <c r="F9" s="516"/>
      <c r="G9" s="511"/>
      <c r="H9" s="511"/>
      <c r="I9" s="511"/>
      <c r="J9" s="511"/>
      <c r="K9" s="45"/>
      <c r="L9" s="12"/>
      <c r="N9" s="12"/>
    </row>
    <row r="10" spans="1:21" s="19" customFormat="1">
      <c r="B10" s="9"/>
      <c r="C10" s="595" t="s">
        <v>700</v>
      </c>
      <c r="D10" s="596"/>
      <c r="E10" s="516"/>
      <c r="F10" s="516"/>
      <c r="G10" s="511"/>
      <c r="H10" s="511"/>
      <c r="I10" s="511"/>
      <c r="J10" s="511"/>
      <c r="K10" s="45"/>
      <c r="L10" s="12"/>
      <c r="O10" s="12"/>
    </row>
    <row r="11" spans="1:21" s="19" customFormat="1">
      <c r="B11" s="418" t="s">
        <v>1211</v>
      </c>
      <c r="C11" s="597"/>
      <c r="D11" s="516"/>
      <c r="E11" s="516"/>
      <c r="F11" s="516"/>
      <c r="G11" s="511"/>
      <c r="H11" s="511"/>
      <c r="I11" s="511"/>
      <c r="J11" s="511"/>
      <c r="K11" s="400"/>
      <c r="L11" s="33"/>
      <c r="O11" s="12"/>
    </row>
    <row r="12" spans="1:21" s="19" customFormat="1" ht="16.5">
      <c r="B12" s="418" t="s">
        <v>659</v>
      </c>
      <c r="C12" s="598" t="s">
        <v>88</v>
      </c>
      <c r="D12" s="599"/>
      <c r="E12" s="554"/>
      <c r="F12" s="554"/>
      <c r="G12" s="600" t="s">
        <v>89</v>
      </c>
      <c r="H12" s="600"/>
      <c r="I12" s="600"/>
      <c r="J12" s="600"/>
      <c r="K12" s="45"/>
      <c r="L12" s="12"/>
      <c r="O12" s="12"/>
    </row>
    <row r="13" spans="1:21" s="19" customFormat="1">
      <c r="B13" s="418" t="s">
        <v>654</v>
      </c>
      <c r="C13" s="601" t="s">
        <v>1026</v>
      </c>
      <c r="D13" s="602"/>
      <c r="E13" s="516"/>
      <c r="F13" s="516"/>
      <c r="G13" s="511"/>
      <c r="H13" s="511"/>
      <c r="I13" s="511"/>
      <c r="J13" s="511"/>
      <c r="K13" s="45"/>
      <c r="L13" s="12"/>
      <c r="N13" s="12"/>
      <c r="O13" s="12"/>
    </row>
    <row r="14" spans="1:21" s="19" customFormat="1">
      <c r="B14" s="418" t="s">
        <v>671</v>
      </c>
      <c r="C14" s="601" t="s">
        <v>90</v>
      </c>
      <c r="D14" s="602"/>
      <c r="E14" s="509"/>
      <c r="F14" s="509"/>
      <c r="G14" s="511"/>
      <c r="H14" s="511"/>
      <c r="I14" s="511"/>
      <c r="J14" s="511"/>
      <c r="K14" s="45"/>
      <c r="L14" s="12"/>
      <c r="N14" s="12"/>
    </row>
    <row r="15" spans="1:21" s="19" customFormat="1">
      <c r="B15" s="418" t="s">
        <v>629</v>
      </c>
      <c r="C15" s="603" t="s">
        <v>91</v>
      </c>
      <c r="D15" s="604"/>
      <c r="E15" s="509"/>
      <c r="F15" s="509"/>
      <c r="G15" s="511"/>
      <c r="H15" s="511"/>
      <c r="I15" s="511"/>
      <c r="J15" s="511"/>
      <c r="K15" s="400"/>
      <c r="L15" s="33"/>
      <c r="O15" s="12"/>
    </row>
    <row r="16" spans="1: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0" t="s">
        <v>576</v>
      </c>
      <c r="D25" s="2221"/>
      <c r="E25" s="2221"/>
      <c r="F25" s="607"/>
      <c r="G25" s="608"/>
      <c r="H25" s="2221" t="s">
        <v>577</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0" t="s">
        <v>578</v>
      </c>
      <c r="D44" s="2221"/>
      <c r="E44" s="2221"/>
      <c r="F44" s="607"/>
      <c r="G44" s="615"/>
      <c r="H44" s="2221" t="s">
        <v>579</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26"/>
      <c r="K63" s="618"/>
      <c r="L63" s="90"/>
    </row>
    <row r="64" spans="2:12" s="19" customFormat="1" ht="11.25" customHeight="1">
      <c r="B64" s="9"/>
      <c r="C64" s="595" t="s">
        <v>742</v>
      </c>
      <c r="D64" s="596"/>
      <c r="E64" s="511"/>
      <c r="F64" s="511"/>
      <c r="G64" s="511"/>
      <c r="H64" s="511"/>
      <c r="I64" s="623" t="s">
        <v>987</v>
      </c>
      <c r="J64" s="2227"/>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C25:E25"/>
    <mergeCell ref="H25:K25"/>
    <mergeCell ref="J63:J64"/>
    <mergeCell ref="B29:B31"/>
    <mergeCell ref="E39:E40"/>
    <mergeCell ref="J39:J40"/>
    <mergeCell ref="C44:E44"/>
    <mergeCell ref="H44:K44"/>
    <mergeCell ref="E58:E59"/>
    <mergeCell ref="J58:J59"/>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B1:U89"/>
  <sheetViews>
    <sheetView showGridLines="0" topLeftCell="A22" workbookViewId="0">
      <selection activeCell="C33" sqref="C33"/>
    </sheetView>
  </sheetViews>
  <sheetFormatPr defaultColWidth="9.140625" defaultRowHeight="15"/>
  <cols>
    <col min="1" max="1" width="2.42578125" customWidth="1"/>
    <col min="2" max="2" width="18.5703125" customWidth="1"/>
    <col min="3" max="3" width="36.140625" style="2" customWidth="1"/>
    <col min="4" max="4" width="1.85546875" style="2" customWidth="1"/>
    <col min="5" max="5" width="19.140625" style="2" customWidth="1"/>
    <col min="6" max="6" width="3.5703125" style="2" customWidth="1"/>
    <col min="7" max="7" width="1.140625" style="2" customWidth="1"/>
    <col min="8" max="8" width="36.140625" style="2" customWidth="1"/>
    <col min="9" max="9" width="1.85546875" style="2" customWidth="1"/>
    <col min="10" max="10" width="19.140625" style="2" customWidth="1"/>
    <col min="11" max="11" width="3.5703125" style="2" customWidth="1"/>
    <col min="12" max="12" width="30.5703125" style="2" customWidth="1"/>
    <col min="13" max="13" width="19.5703125" bestFit="1" customWidth="1"/>
  </cols>
  <sheetData>
    <row r="1" spans="2:21" ht="14.25" customHeight="1">
      <c r="B1" s="1091" t="str">
        <f>CONCATENATE("ACCOUNTING PERIOD:  ",'General Data Input tab'!$D$2)</f>
        <v>ACCOUNTING PERIOD:  0</v>
      </c>
    </row>
    <row r="2" spans="2:21" ht="15.75">
      <c r="J2" s="594"/>
      <c r="K2" s="363" t="s">
        <v>1466</v>
      </c>
      <c r="L2" s="363"/>
    </row>
    <row r="3" spans="2:21" ht="15" customHeight="1">
      <c r="B3" s="1577" t="s">
        <v>961</v>
      </c>
      <c r="C3" s="883" t="s">
        <v>960</v>
      </c>
      <c r="D3" s="762"/>
      <c r="E3" s="762"/>
      <c r="F3" s="762"/>
      <c r="G3" s="762"/>
      <c r="H3" s="762"/>
      <c r="I3" s="762"/>
      <c r="J3" s="762"/>
      <c r="K3" s="1065" t="s">
        <v>599</v>
      </c>
      <c r="L3" s="12"/>
    </row>
    <row r="4" spans="2:21" ht="21.2" customHeight="1">
      <c r="B4" s="2223"/>
      <c r="C4" s="853">
        <f>'General Data Input tab'!C17</f>
        <v>0</v>
      </c>
      <c r="D4" s="854"/>
      <c r="E4" s="854"/>
      <c r="F4" s="854"/>
      <c r="G4" s="854"/>
      <c r="H4" s="854"/>
      <c r="I4" s="854"/>
      <c r="J4" s="854"/>
      <c r="K4" s="1083" t="str">
        <f>IF('General Data Input tab'!K14&gt;0,'General Data Input tab'!K14," ")</f>
        <v xml:space="preserve"> </v>
      </c>
      <c r="L4" s="12"/>
    </row>
    <row r="5" spans="2:21" ht="4.5" customHeight="1">
      <c r="B5" s="506"/>
      <c r="C5" s="94"/>
      <c r="D5" s="112"/>
      <c r="E5" s="112"/>
      <c r="F5" s="112"/>
      <c r="G5" s="112"/>
      <c r="H5" s="112"/>
      <c r="I5" s="112"/>
      <c r="J5" s="112"/>
      <c r="K5" s="113"/>
      <c r="L5" s="12"/>
    </row>
    <row r="6" spans="2:21" s="19" customFormat="1" ht="17.25" customHeight="1">
      <c r="B6" s="365"/>
      <c r="C6" s="1925" t="s">
        <v>701</v>
      </c>
      <c r="D6" s="1926"/>
      <c r="E6" s="1926"/>
      <c r="F6" s="1926"/>
      <c r="G6" s="1926"/>
      <c r="H6" s="1926"/>
      <c r="I6" s="1926"/>
      <c r="J6" s="1926"/>
      <c r="K6" s="1981"/>
      <c r="L6" s="590"/>
      <c r="N6" s="12"/>
      <c r="O6" s="12"/>
      <c r="U6" s="25"/>
    </row>
    <row r="7" spans="2:21" s="19" customFormat="1" ht="10.5" customHeight="1">
      <c r="B7" s="366"/>
      <c r="C7" s="83"/>
      <c r="D7" s="18"/>
      <c r="E7" s="18"/>
      <c r="F7" s="18"/>
      <c r="G7" s="88"/>
      <c r="H7" s="88"/>
      <c r="I7" s="88"/>
      <c r="J7" s="88"/>
      <c r="K7" s="115"/>
      <c r="L7" s="12"/>
      <c r="N7" s="15"/>
      <c r="O7" s="12"/>
    </row>
    <row r="8" spans="2:21" s="19" customFormat="1">
      <c r="B8" s="2224">
        <v>9</v>
      </c>
      <c r="C8" s="595" t="s">
        <v>86</v>
      </c>
      <c r="D8" s="596"/>
      <c r="E8" s="516"/>
      <c r="F8" s="516"/>
      <c r="G8" s="511"/>
      <c r="H8" s="511"/>
      <c r="I8" s="511"/>
      <c r="J8" s="511"/>
      <c r="K8" s="45"/>
      <c r="L8" s="12"/>
      <c r="M8" s="24"/>
      <c r="N8" s="12"/>
      <c r="O8" s="12"/>
    </row>
    <row r="9" spans="2:21" s="19" customFormat="1">
      <c r="B9" s="2224"/>
      <c r="C9" s="595" t="s">
        <v>87</v>
      </c>
      <c r="D9" s="596"/>
      <c r="E9" s="516"/>
      <c r="F9" s="516"/>
      <c r="G9" s="511"/>
      <c r="H9" s="511"/>
      <c r="I9" s="511"/>
      <c r="J9" s="511"/>
      <c r="K9" s="45"/>
      <c r="L9" s="12"/>
      <c r="N9" s="12"/>
    </row>
    <row r="10" spans="2:21" s="19" customFormat="1">
      <c r="B10" s="9"/>
      <c r="C10" s="595" t="s">
        <v>700</v>
      </c>
      <c r="D10" s="596"/>
      <c r="E10" s="516"/>
      <c r="F10" s="516"/>
      <c r="G10" s="511"/>
      <c r="H10" s="511"/>
      <c r="I10" s="511"/>
      <c r="J10" s="511"/>
      <c r="K10" s="45"/>
      <c r="L10" s="12"/>
      <c r="O10" s="12"/>
    </row>
    <row r="11" spans="2:21" s="19" customFormat="1">
      <c r="B11" s="418" t="s">
        <v>1211</v>
      </c>
      <c r="C11" s="597"/>
      <c r="D11" s="516"/>
      <c r="E11" s="516"/>
      <c r="F11" s="516"/>
      <c r="G11" s="511"/>
      <c r="H11" s="511"/>
      <c r="I11" s="511"/>
      <c r="J11" s="511"/>
      <c r="K11" s="400"/>
      <c r="L11" s="33"/>
      <c r="O11" s="12"/>
    </row>
    <row r="12" spans="2:21" s="19" customFormat="1" ht="16.5">
      <c r="B12" s="418" t="s">
        <v>659</v>
      </c>
      <c r="C12" s="598" t="s">
        <v>88</v>
      </c>
      <c r="D12" s="599"/>
      <c r="E12" s="554"/>
      <c r="F12" s="554"/>
      <c r="G12" s="600" t="s">
        <v>89</v>
      </c>
      <c r="H12" s="600"/>
      <c r="I12" s="600"/>
      <c r="J12" s="600"/>
      <c r="K12" s="45"/>
      <c r="L12" s="12"/>
      <c r="O12" s="12"/>
    </row>
    <row r="13" spans="2:21" s="19" customFormat="1">
      <c r="B13" s="418" t="s">
        <v>654</v>
      </c>
      <c r="C13" s="601" t="s">
        <v>1026</v>
      </c>
      <c r="D13" s="602"/>
      <c r="E13" s="516"/>
      <c r="F13" s="516"/>
      <c r="G13" s="511"/>
      <c r="H13" s="511"/>
      <c r="I13" s="511"/>
      <c r="J13" s="511"/>
      <c r="K13" s="45"/>
      <c r="L13" s="12"/>
      <c r="N13" s="12"/>
      <c r="O13" s="12"/>
    </row>
    <row r="14" spans="2:21" s="19" customFormat="1">
      <c r="B14" s="418" t="s">
        <v>671</v>
      </c>
      <c r="C14" s="601" t="s">
        <v>90</v>
      </c>
      <c r="D14" s="602"/>
      <c r="E14" s="509"/>
      <c r="F14" s="509"/>
      <c r="G14" s="511"/>
      <c r="H14" s="511"/>
      <c r="I14" s="511"/>
      <c r="J14" s="511"/>
      <c r="K14" s="45"/>
      <c r="L14" s="12"/>
      <c r="N14" s="12"/>
    </row>
    <row r="15" spans="2:21" s="19" customFormat="1">
      <c r="B15" s="418" t="s">
        <v>629</v>
      </c>
      <c r="C15" s="603" t="s">
        <v>91</v>
      </c>
      <c r="D15" s="604"/>
      <c r="E15" s="509"/>
      <c r="F15" s="509"/>
      <c r="G15" s="511"/>
      <c r="H15" s="511"/>
      <c r="I15" s="511"/>
      <c r="J15" s="511"/>
      <c r="K15" s="400"/>
      <c r="L15" s="33"/>
      <c r="O15" s="12"/>
    </row>
    <row r="16" spans="2:21" s="19" customFormat="1">
      <c r="B16" s="418" t="s">
        <v>628</v>
      </c>
      <c r="C16" s="601" t="s">
        <v>92</v>
      </c>
      <c r="D16" s="602"/>
      <c r="E16" s="516"/>
      <c r="F16" s="516"/>
      <c r="G16" s="511"/>
      <c r="H16" s="511"/>
      <c r="I16" s="511"/>
      <c r="J16" s="511"/>
      <c r="K16" s="45"/>
      <c r="L16" s="12"/>
      <c r="O16" s="12"/>
    </row>
    <row r="17" spans="2:15" s="19" customFormat="1">
      <c r="B17" s="418" t="s">
        <v>627</v>
      </c>
      <c r="C17" s="603" t="s">
        <v>93</v>
      </c>
      <c r="D17" s="604"/>
      <c r="E17" s="509"/>
      <c r="F17" s="509"/>
      <c r="G17" s="511"/>
      <c r="H17" s="511"/>
      <c r="I17" s="511"/>
      <c r="J17" s="511"/>
      <c r="K17" s="45"/>
      <c r="L17" s="12"/>
      <c r="N17" s="12"/>
    </row>
    <row r="18" spans="2:15" s="19" customFormat="1">
      <c r="B18" s="418" t="s">
        <v>670</v>
      </c>
      <c r="C18" s="601" t="s">
        <v>94</v>
      </c>
      <c r="D18" s="602"/>
      <c r="E18" s="516"/>
      <c r="F18" s="516"/>
      <c r="G18" s="511"/>
      <c r="H18" s="511"/>
      <c r="I18" s="511"/>
      <c r="J18" s="511"/>
      <c r="K18" s="400"/>
      <c r="L18" s="33"/>
      <c r="O18" s="12"/>
    </row>
    <row r="19" spans="2:15" s="19" customFormat="1">
      <c r="B19" s="418" t="s">
        <v>669</v>
      </c>
      <c r="C19" s="601" t="s">
        <v>95</v>
      </c>
      <c r="D19" s="602"/>
      <c r="E19" s="509"/>
      <c r="F19" s="509"/>
      <c r="G19" s="511"/>
      <c r="H19" s="511"/>
      <c r="I19" s="511"/>
      <c r="J19" s="511"/>
      <c r="K19" s="45"/>
      <c r="L19" s="12"/>
      <c r="N19" s="12"/>
    </row>
    <row r="20" spans="2:15" s="19" customFormat="1">
      <c r="B20" s="418" t="s">
        <v>668</v>
      </c>
      <c r="C20" s="603" t="s">
        <v>96</v>
      </c>
      <c r="D20" s="604"/>
      <c r="E20" s="509"/>
      <c r="F20" s="509"/>
      <c r="G20" s="511"/>
      <c r="H20" s="511"/>
      <c r="I20" s="511"/>
      <c r="J20" s="511"/>
      <c r="K20" s="45"/>
      <c r="L20" s="12"/>
      <c r="N20" s="12"/>
      <c r="O20" s="12"/>
    </row>
    <row r="21" spans="2:15" s="19" customFormat="1">
      <c r="B21" s="418" t="s">
        <v>1207</v>
      </c>
      <c r="C21" s="603" t="s">
        <v>97</v>
      </c>
      <c r="D21" s="604"/>
      <c r="E21" s="516"/>
      <c r="F21" s="516"/>
      <c r="G21" s="511"/>
      <c r="H21" s="511"/>
      <c r="I21" s="511"/>
      <c r="J21" s="511"/>
      <c r="K21" s="45"/>
      <c r="L21" s="12"/>
      <c r="O21" s="12"/>
    </row>
    <row r="22" spans="2:15" s="19" customFormat="1">
      <c r="B22" s="9"/>
      <c r="C22" s="81"/>
      <c r="E22" s="15"/>
      <c r="F22" s="15"/>
      <c r="G22" s="33"/>
      <c r="H22" s="33"/>
      <c r="I22" s="33"/>
      <c r="J22" s="33"/>
      <c r="K22" s="45"/>
      <c r="L22" s="12"/>
      <c r="N22" s="12"/>
      <c r="O22" s="12"/>
    </row>
    <row r="23" spans="2:15" s="19" customFormat="1">
      <c r="B23" s="9"/>
      <c r="C23" s="275"/>
      <c r="D23" s="372"/>
      <c r="E23" s="372"/>
      <c r="F23" s="372"/>
      <c r="G23" s="33"/>
      <c r="H23" s="33"/>
      <c r="I23" s="33"/>
      <c r="J23" s="33"/>
      <c r="K23" s="45"/>
      <c r="L23" s="12"/>
      <c r="O23" s="12"/>
    </row>
    <row r="24" spans="2:15" s="19" customFormat="1">
      <c r="B24" s="9"/>
      <c r="C24" s="605"/>
      <c r="D24" s="606"/>
      <c r="E24" s="606"/>
      <c r="F24" s="606"/>
      <c r="G24" s="33"/>
      <c r="H24" s="395"/>
      <c r="I24" s="395"/>
      <c r="J24" s="395"/>
      <c r="K24" s="46"/>
      <c r="L24" s="12"/>
      <c r="N24" s="12"/>
    </row>
    <row r="25" spans="2:15" s="19" customFormat="1" ht="18.75" customHeight="1">
      <c r="B25" s="9"/>
      <c r="C25" s="2221" t="s">
        <v>580</v>
      </c>
      <c r="D25" s="2221"/>
      <c r="E25" s="2221"/>
      <c r="F25" s="2222"/>
      <c r="G25" s="608"/>
      <c r="H25" s="2221" t="s">
        <v>581</v>
      </c>
      <c r="I25" s="2221"/>
      <c r="J25" s="2221"/>
      <c r="K25" s="2222"/>
      <c r="L25" s="364"/>
      <c r="N25" s="12"/>
    </row>
    <row r="26" spans="2:15" s="19" customFormat="1">
      <c r="B26" s="9"/>
      <c r="C26" s="609"/>
      <c r="D26" s="610"/>
      <c r="E26" s="611"/>
      <c r="F26" s="611"/>
      <c r="G26" s="612"/>
      <c r="H26" s="610"/>
      <c r="I26" s="610"/>
      <c r="J26" s="610"/>
      <c r="K26" s="613"/>
      <c r="L26" s="33"/>
      <c r="N26" s="12"/>
    </row>
    <row r="27" spans="2:15" s="19" customFormat="1" ht="15.75">
      <c r="B27" s="9"/>
      <c r="C27" s="595" t="s">
        <v>98</v>
      </c>
      <c r="D27" s="614"/>
      <c r="E27" s="968"/>
      <c r="F27" s="509"/>
      <c r="G27" s="615"/>
      <c r="H27" s="596" t="s">
        <v>99</v>
      </c>
      <c r="I27" s="614"/>
      <c r="J27" s="1387"/>
      <c r="K27" s="616"/>
      <c r="L27" s="33"/>
    </row>
    <row r="28" spans="2:15" s="19" customFormat="1" ht="9.9499999999999993" customHeight="1">
      <c r="B28" s="9"/>
      <c r="C28" s="595"/>
      <c r="D28" s="596"/>
      <c r="E28" s="509"/>
      <c r="F28" s="509"/>
      <c r="G28" s="615"/>
      <c r="H28" s="596"/>
      <c r="I28" s="596"/>
      <c r="J28" s="596"/>
      <c r="K28" s="616"/>
      <c r="L28" s="33"/>
    </row>
    <row r="29" spans="2:15" s="19" customFormat="1" ht="15.75">
      <c r="B29" s="1895"/>
      <c r="C29" s="595" t="s">
        <v>100</v>
      </c>
      <c r="D29" s="614"/>
      <c r="E29" s="1387"/>
      <c r="F29" s="516"/>
      <c r="G29" s="615"/>
      <c r="H29" s="596" t="s">
        <v>100</v>
      </c>
      <c r="I29" s="614"/>
      <c r="J29" s="1387"/>
      <c r="K29" s="618"/>
      <c r="L29" s="90"/>
    </row>
    <row r="30" spans="2:15" s="19" customFormat="1" ht="9.9499999999999993" customHeight="1">
      <c r="B30" s="1895"/>
      <c r="C30" s="595"/>
      <c r="D30" s="596"/>
      <c r="E30" s="516"/>
      <c r="F30" s="516"/>
      <c r="G30" s="615"/>
      <c r="H30" s="596"/>
      <c r="I30" s="596"/>
      <c r="J30" s="596"/>
      <c r="K30" s="618"/>
      <c r="L30" s="90"/>
    </row>
    <row r="31" spans="2:15" s="19" customFormat="1">
      <c r="B31" s="1895"/>
      <c r="C31" s="595" t="s">
        <v>101</v>
      </c>
      <c r="D31" s="596"/>
      <c r="E31" s="516"/>
      <c r="F31" s="516"/>
      <c r="G31" s="615"/>
      <c r="H31" s="596" t="s">
        <v>101</v>
      </c>
      <c r="I31" s="596"/>
      <c r="J31" s="596"/>
      <c r="K31" s="618"/>
      <c r="L31" s="90"/>
    </row>
    <row r="32" spans="2:15" s="19" customFormat="1">
      <c r="B32" s="9"/>
      <c r="C32" s="603" t="s">
        <v>102</v>
      </c>
      <c r="D32" s="604"/>
      <c r="E32" s="516"/>
      <c r="F32" s="516"/>
      <c r="G32" s="615"/>
      <c r="H32" s="619" t="s">
        <v>102</v>
      </c>
      <c r="I32" s="604"/>
      <c r="J32" s="604"/>
      <c r="K32" s="618"/>
      <c r="L32" s="90"/>
    </row>
    <row r="33" spans="2:12" s="19" customFormat="1" ht="15.75">
      <c r="B33" s="277"/>
      <c r="C33" s="603" t="s">
        <v>103</v>
      </c>
      <c r="D33" s="604"/>
      <c r="E33" s="516"/>
      <c r="F33" s="516"/>
      <c r="G33" s="612"/>
      <c r="H33" s="619" t="s">
        <v>103</v>
      </c>
      <c r="I33" s="604"/>
      <c r="J33" s="604"/>
      <c r="K33" s="618"/>
      <c r="L33" s="90"/>
    </row>
    <row r="34" spans="2:12" s="19" customFormat="1" ht="15.75">
      <c r="B34" s="277"/>
      <c r="C34" s="603" t="s">
        <v>104</v>
      </c>
      <c r="D34" s="604"/>
      <c r="E34" s="516"/>
      <c r="F34" s="516"/>
      <c r="G34" s="612"/>
      <c r="H34" s="619" t="s">
        <v>104</v>
      </c>
      <c r="I34" s="604"/>
      <c r="J34" s="604"/>
      <c r="K34" s="618"/>
      <c r="L34" s="90"/>
    </row>
    <row r="35" spans="2:12" s="19" customFormat="1" ht="15.75">
      <c r="B35" s="277"/>
      <c r="C35" s="603" t="s">
        <v>105</v>
      </c>
      <c r="D35" s="604"/>
      <c r="E35" s="516"/>
      <c r="F35" s="516"/>
      <c r="G35" s="612"/>
      <c r="H35" s="619" t="s">
        <v>105</v>
      </c>
      <c r="I35" s="604"/>
      <c r="J35" s="604"/>
      <c r="K35" s="618"/>
      <c r="L35" s="90"/>
    </row>
    <row r="36" spans="2:12" s="19" customFormat="1" ht="15.75">
      <c r="B36" s="9"/>
      <c r="C36" s="603" t="s">
        <v>106</v>
      </c>
      <c r="D36" s="620"/>
      <c r="E36" s="970">
        <f>E27-E29</f>
        <v>0</v>
      </c>
      <c r="F36" s="516"/>
      <c r="G36" s="612"/>
      <c r="H36" s="619" t="s">
        <v>106</v>
      </c>
      <c r="I36" s="620"/>
      <c r="J36" s="970">
        <f>J27-J29</f>
        <v>0</v>
      </c>
      <c r="K36" s="618"/>
      <c r="L36" s="90"/>
    </row>
    <row r="37" spans="2:12" s="19" customFormat="1" ht="9.9499999999999993" customHeight="1">
      <c r="B37" s="9"/>
      <c r="C37" s="621"/>
      <c r="D37" s="604"/>
      <c r="E37" s="516"/>
      <c r="F37" s="516"/>
      <c r="G37" s="612"/>
      <c r="H37" s="604"/>
      <c r="I37" s="604"/>
      <c r="J37" s="604"/>
      <c r="K37" s="618"/>
      <c r="L37" s="90"/>
    </row>
    <row r="38" spans="2:12" s="19" customFormat="1">
      <c r="B38" s="9"/>
      <c r="C38" s="601" t="s">
        <v>699</v>
      </c>
      <c r="D38" s="602"/>
      <c r="E38" s="602"/>
      <c r="F38" s="602"/>
      <c r="G38" s="612"/>
      <c r="H38" s="602" t="s">
        <v>699</v>
      </c>
      <c r="I38" s="602"/>
      <c r="J38" s="602"/>
      <c r="K38" s="618"/>
      <c r="L38" s="90"/>
    </row>
    <row r="39" spans="2:12" s="19" customFormat="1">
      <c r="B39" s="9"/>
      <c r="C39" s="601" t="s">
        <v>698</v>
      </c>
      <c r="D39" s="622"/>
      <c r="E39" s="2216"/>
      <c r="F39" s="602"/>
      <c r="G39" s="615"/>
      <c r="H39" s="602" t="s">
        <v>698</v>
      </c>
      <c r="I39" s="622"/>
      <c r="J39" s="2216"/>
      <c r="K39" s="618"/>
      <c r="L39" s="90"/>
    </row>
    <row r="40" spans="2:12" s="19" customFormat="1">
      <c r="B40" s="9"/>
      <c r="C40" s="603" t="s">
        <v>107</v>
      </c>
      <c r="D40" s="623" t="s">
        <v>987</v>
      </c>
      <c r="E40" s="2217"/>
      <c r="F40" s="602"/>
      <c r="G40" s="615"/>
      <c r="H40" s="619" t="s">
        <v>733</v>
      </c>
      <c r="I40" s="623" t="s">
        <v>987</v>
      </c>
      <c r="J40" s="2217"/>
      <c r="K40" s="624"/>
      <c r="L40" s="267"/>
    </row>
    <row r="41" spans="2:12" s="19" customFormat="1" ht="6.75" customHeight="1">
      <c r="B41" s="9"/>
      <c r="C41" s="621"/>
      <c r="D41" s="625"/>
      <c r="E41" s="626"/>
      <c r="F41" s="602"/>
      <c r="G41" s="615"/>
      <c r="H41" s="604"/>
      <c r="I41" s="625"/>
      <c r="J41" s="626"/>
      <c r="K41" s="624"/>
      <c r="L41" s="267"/>
    </row>
    <row r="42" spans="2:12" s="19" customFormat="1">
      <c r="B42" s="9"/>
      <c r="C42" s="627"/>
      <c r="D42" s="628"/>
      <c r="E42" s="628"/>
      <c r="F42" s="554"/>
      <c r="G42" s="612"/>
      <c r="H42" s="628"/>
      <c r="I42" s="628"/>
      <c r="J42" s="628"/>
      <c r="K42" s="629"/>
      <c r="L42" s="90"/>
    </row>
    <row r="43" spans="2:12" s="19" customFormat="1" ht="5.25" customHeight="1">
      <c r="B43" s="9"/>
      <c r="C43" s="630"/>
      <c r="D43" s="631"/>
      <c r="E43" s="632"/>
      <c r="F43" s="632"/>
      <c r="G43" s="608"/>
      <c r="H43" s="633"/>
      <c r="I43" s="633"/>
      <c r="J43" s="633"/>
      <c r="K43" s="634"/>
      <c r="L43" s="90"/>
    </row>
    <row r="44" spans="2:12" s="19" customFormat="1" ht="18" customHeight="1">
      <c r="B44" s="9"/>
      <c r="C44" s="2221" t="s">
        <v>582</v>
      </c>
      <c r="D44" s="2221"/>
      <c r="E44" s="2221"/>
      <c r="F44" s="2222"/>
      <c r="G44" s="615"/>
      <c r="H44" s="2221" t="s">
        <v>583</v>
      </c>
      <c r="I44" s="2221"/>
      <c r="J44" s="2221"/>
      <c r="K44" s="2222"/>
      <c r="L44" s="364"/>
    </row>
    <row r="45" spans="2:12" s="19" customFormat="1" ht="16.5">
      <c r="B45" s="9"/>
      <c r="C45" s="635"/>
      <c r="D45" s="636"/>
      <c r="E45" s="636"/>
      <c r="F45" s="599"/>
      <c r="G45" s="637"/>
      <c r="H45" s="610"/>
      <c r="I45" s="610"/>
      <c r="J45" s="610"/>
      <c r="K45" s="638"/>
      <c r="L45" s="639"/>
    </row>
    <row r="46" spans="2:12" s="19" customFormat="1" ht="15.75">
      <c r="B46" s="9"/>
      <c r="C46" s="595" t="s">
        <v>734</v>
      </c>
      <c r="D46" s="614"/>
      <c r="E46" s="968"/>
      <c r="F46" s="516"/>
      <c r="G46" s="612"/>
      <c r="H46" s="596" t="s">
        <v>735</v>
      </c>
      <c r="I46" s="614"/>
      <c r="J46" s="1387"/>
      <c r="K46" s="618"/>
      <c r="L46" s="90"/>
    </row>
    <row r="47" spans="2:12" s="19" customFormat="1" ht="9.9499999999999993" customHeight="1">
      <c r="B47" s="9"/>
      <c r="C47" s="597"/>
      <c r="D47" s="516"/>
      <c r="E47" s="509"/>
      <c r="F47" s="516"/>
      <c r="G47" s="612"/>
      <c r="H47" s="640"/>
      <c r="I47" s="640"/>
      <c r="J47" s="596"/>
      <c r="K47" s="618"/>
      <c r="L47" s="90"/>
    </row>
    <row r="48" spans="2:12" s="19" customFormat="1" ht="15.75">
      <c r="B48" s="9"/>
      <c r="C48" s="595" t="s">
        <v>736</v>
      </c>
      <c r="D48" s="614"/>
      <c r="E48" s="1387"/>
      <c r="F48" s="516"/>
      <c r="G48" s="615"/>
      <c r="H48" s="596" t="s">
        <v>737</v>
      </c>
      <c r="I48" s="614"/>
      <c r="J48" s="1387"/>
      <c r="K48" s="618"/>
      <c r="L48" s="90"/>
    </row>
    <row r="49" spans="2:12" s="19" customFormat="1" ht="9.9499999999999993" customHeight="1">
      <c r="B49" s="9"/>
      <c r="C49" s="597"/>
      <c r="D49" s="516"/>
      <c r="E49" s="516"/>
      <c r="F49" s="516"/>
      <c r="G49" s="615"/>
      <c r="H49" s="640"/>
      <c r="I49" s="640"/>
      <c r="J49" s="596"/>
      <c r="K49" s="618"/>
      <c r="L49" s="90"/>
    </row>
    <row r="50" spans="2:12" s="19" customFormat="1">
      <c r="B50" s="9"/>
      <c r="C50" s="595" t="s">
        <v>101</v>
      </c>
      <c r="D50" s="596"/>
      <c r="E50" s="516"/>
      <c r="F50" s="516"/>
      <c r="G50" s="615"/>
      <c r="H50" s="596" t="s">
        <v>101</v>
      </c>
      <c r="I50" s="596"/>
      <c r="J50" s="596"/>
      <c r="K50" s="618"/>
      <c r="L50" s="90"/>
    </row>
    <row r="51" spans="2:12" s="19" customFormat="1">
      <c r="B51" s="9"/>
      <c r="C51" s="603" t="s">
        <v>102</v>
      </c>
      <c r="D51" s="604"/>
      <c r="E51" s="516"/>
      <c r="F51" s="516"/>
      <c r="G51" s="615"/>
      <c r="H51" s="619" t="s">
        <v>102</v>
      </c>
      <c r="I51" s="604"/>
      <c r="J51" s="604"/>
      <c r="K51" s="618"/>
      <c r="L51" s="90"/>
    </row>
    <row r="52" spans="2:12" s="19" customFormat="1">
      <c r="B52" s="9"/>
      <c r="C52" s="603" t="s">
        <v>103</v>
      </c>
      <c r="D52" s="604"/>
      <c r="E52" s="516"/>
      <c r="F52" s="516"/>
      <c r="G52" s="612"/>
      <c r="H52" s="619" t="s">
        <v>103</v>
      </c>
      <c r="I52" s="604"/>
      <c r="J52" s="604"/>
      <c r="K52" s="618"/>
      <c r="L52" s="90"/>
    </row>
    <row r="53" spans="2:12" s="19" customFormat="1">
      <c r="B53" s="9"/>
      <c r="C53" s="603" t="s">
        <v>104</v>
      </c>
      <c r="D53" s="604"/>
      <c r="E53" s="516"/>
      <c r="F53" s="516"/>
      <c r="G53" s="612"/>
      <c r="H53" s="619" t="s">
        <v>104</v>
      </c>
      <c r="I53" s="604"/>
      <c r="J53" s="604"/>
      <c r="K53" s="618"/>
      <c r="L53" s="90"/>
    </row>
    <row r="54" spans="2:12" s="19" customFormat="1">
      <c r="B54" s="9"/>
      <c r="C54" s="603" t="s">
        <v>105</v>
      </c>
      <c r="D54" s="604"/>
      <c r="E54" s="516"/>
      <c r="F54" s="516"/>
      <c r="G54" s="612"/>
      <c r="H54" s="619" t="s">
        <v>105</v>
      </c>
      <c r="I54" s="604"/>
      <c r="J54" s="604"/>
      <c r="K54" s="618"/>
      <c r="L54" s="90"/>
    </row>
    <row r="55" spans="2:12" s="19" customFormat="1" ht="15.75">
      <c r="B55" s="9"/>
      <c r="C55" s="603" t="s">
        <v>738</v>
      </c>
      <c r="D55" s="620"/>
      <c r="E55" s="970">
        <f>E46-E48</f>
        <v>0</v>
      </c>
      <c r="F55" s="516"/>
      <c r="G55" s="612"/>
      <c r="H55" s="619" t="s">
        <v>738</v>
      </c>
      <c r="I55" s="620"/>
      <c r="J55" s="970">
        <f>J46-J48</f>
        <v>0</v>
      </c>
      <c r="K55" s="618"/>
      <c r="L55" s="90"/>
    </row>
    <row r="56" spans="2:12" s="19" customFormat="1" ht="9.9499999999999993" customHeight="1">
      <c r="B56" s="9"/>
      <c r="C56" s="597"/>
      <c r="D56" s="516"/>
      <c r="E56" s="516"/>
      <c r="F56" s="516"/>
      <c r="G56" s="612"/>
      <c r="H56" s="640"/>
      <c r="I56" s="640"/>
      <c r="J56" s="604"/>
      <c r="K56" s="618"/>
      <c r="L56" s="90"/>
    </row>
    <row r="57" spans="2:12" s="19" customFormat="1">
      <c r="B57" s="9"/>
      <c r="C57" s="601" t="s">
        <v>699</v>
      </c>
      <c r="D57" s="602"/>
      <c r="E57" s="602"/>
      <c r="F57" s="509"/>
      <c r="G57" s="612"/>
      <c r="H57" s="602" t="s">
        <v>699</v>
      </c>
      <c r="I57" s="602"/>
      <c r="J57" s="602"/>
      <c r="K57" s="618"/>
      <c r="L57" s="90"/>
    </row>
    <row r="58" spans="2:12" s="19" customFormat="1">
      <c r="B58" s="9"/>
      <c r="C58" s="601" t="s">
        <v>698</v>
      </c>
      <c r="D58" s="622"/>
      <c r="E58" s="2216"/>
      <c r="F58" s="509"/>
      <c r="G58" s="615"/>
      <c r="H58" s="602" t="s">
        <v>698</v>
      </c>
      <c r="I58" s="622"/>
      <c r="J58" s="2216"/>
      <c r="K58" s="618"/>
      <c r="L58" s="90"/>
    </row>
    <row r="59" spans="2:12" s="19" customFormat="1">
      <c r="B59" s="9"/>
      <c r="C59" s="603" t="s">
        <v>739</v>
      </c>
      <c r="D59" s="623" t="s">
        <v>987</v>
      </c>
      <c r="E59" s="2217"/>
      <c r="F59" s="641"/>
      <c r="G59" s="615"/>
      <c r="H59" s="619" t="s">
        <v>740</v>
      </c>
      <c r="I59" s="623" t="s">
        <v>987</v>
      </c>
      <c r="J59" s="2217"/>
      <c r="K59" s="624"/>
      <c r="L59" s="267"/>
    </row>
    <row r="60" spans="2:12" s="19" customFormat="1" ht="6" customHeight="1">
      <c r="B60" s="9"/>
      <c r="C60" s="621"/>
      <c r="D60" s="625"/>
      <c r="E60" s="626"/>
      <c r="F60" s="641"/>
      <c r="G60" s="615"/>
      <c r="H60" s="604"/>
      <c r="I60" s="625"/>
      <c r="J60" s="626"/>
      <c r="K60" s="624"/>
      <c r="L60" s="267"/>
    </row>
    <row r="61" spans="2:12" s="19" customFormat="1">
      <c r="B61" s="9"/>
      <c r="C61" s="627"/>
      <c r="D61" s="628"/>
      <c r="E61" s="628"/>
      <c r="F61" s="628"/>
      <c r="G61" s="642"/>
      <c r="H61" s="628"/>
      <c r="I61" s="628"/>
      <c r="J61" s="628"/>
      <c r="K61" s="629"/>
    </row>
    <row r="62" spans="2:12" s="19" customFormat="1">
      <c r="B62" s="9"/>
      <c r="C62" s="609"/>
      <c r="D62" s="610"/>
      <c r="E62" s="643"/>
      <c r="F62" s="643"/>
      <c r="G62" s="644"/>
      <c r="H62" s="610"/>
      <c r="I62" s="610"/>
      <c r="J62" s="610"/>
      <c r="K62" s="645"/>
      <c r="L62" s="90"/>
    </row>
    <row r="63" spans="2:12" s="19" customFormat="1">
      <c r="B63" s="9"/>
      <c r="C63" s="601" t="s">
        <v>741</v>
      </c>
      <c r="D63" s="602"/>
      <c r="E63" s="554"/>
      <c r="F63" s="554"/>
      <c r="G63" s="511"/>
      <c r="H63" s="511"/>
      <c r="I63" s="622"/>
      <c r="J63" s="2214"/>
      <c r="K63" s="618"/>
      <c r="L63" s="90"/>
    </row>
    <row r="64" spans="2:12" s="19" customFormat="1" ht="11.25" customHeight="1">
      <c r="B64" s="9"/>
      <c r="C64" s="595" t="s">
        <v>742</v>
      </c>
      <c r="D64" s="596"/>
      <c r="E64" s="511"/>
      <c r="F64" s="511"/>
      <c r="G64" s="511"/>
      <c r="H64" s="511"/>
      <c r="I64" s="623" t="s">
        <v>987</v>
      </c>
      <c r="J64" s="2215"/>
      <c r="K64" s="618"/>
      <c r="L64" s="90"/>
    </row>
    <row r="65" spans="2:12" s="19" customFormat="1" ht="6.75" customHeight="1">
      <c r="B65" s="9"/>
      <c r="C65" s="595"/>
      <c r="D65" s="596"/>
      <c r="E65" s="511"/>
      <c r="F65" s="511"/>
      <c r="G65" s="511"/>
      <c r="H65" s="511"/>
      <c r="I65" s="625"/>
      <c r="J65" s="626"/>
      <c r="K65" s="618"/>
      <c r="L65" s="90"/>
    </row>
    <row r="66" spans="2:12" s="19" customFormat="1">
      <c r="B66" s="9"/>
      <c r="C66" s="646"/>
      <c r="D66" s="617"/>
      <c r="E66" s="617"/>
      <c r="F66" s="617"/>
      <c r="G66" s="647"/>
      <c r="H66" s="647"/>
      <c r="I66" s="647"/>
      <c r="J66" s="647"/>
      <c r="K66" s="648"/>
      <c r="L66" s="239"/>
    </row>
    <row r="67" spans="2:12" s="19" customFormat="1">
      <c r="B67" s="9"/>
      <c r="C67" s="442"/>
      <c r="D67" s="57"/>
      <c r="E67" s="57"/>
      <c r="F67" s="57"/>
      <c r="G67" s="88"/>
      <c r="H67" s="88"/>
      <c r="I67" s="88"/>
      <c r="J67" s="88"/>
      <c r="K67" s="425"/>
      <c r="L67" s="33"/>
    </row>
    <row r="68" spans="2:12" s="19" customFormat="1">
      <c r="B68" s="9"/>
      <c r="C68" s="347"/>
      <c r="D68" s="34"/>
      <c r="E68" s="34"/>
      <c r="F68" s="34"/>
      <c r="G68" s="33"/>
      <c r="H68" s="33"/>
      <c r="I68" s="33"/>
      <c r="J68" s="33"/>
      <c r="K68" s="400"/>
      <c r="L68" s="33"/>
    </row>
    <row r="69" spans="2:12" s="19" customFormat="1">
      <c r="B69" s="9"/>
      <c r="C69" s="347"/>
      <c r="D69" s="34"/>
      <c r="E69" s="34"/>
      <c r="F69" s="34"/>
      <c r="G69" s="33"/>
      <c r="H69" s="33"/>
      <c r="I69" s="33"/>
      <c r="J69" s="33"/>
      <c r="K69" s="400"/>
      <c r="L69" s="33"/>
    </row>
    <row r="70" spans="2:12" s="19" customFormat="1">
      <c r="B70" s="9"/>
      <c r="C70" s="347"/>
      <c r="D70" s="34"/>
      <c r="E70" s="34"/>
      <c r="F70" s="34"/>
      <c r="G70" s="33"/>
      <c r="H70" s="33"/>
      <c r="I70" s="33"/>
      <c r="J70" s="33"/>
      <c r="K70" s="400"/>
      <c r="L70" s="33"/>
    </row>
    <row r="71" spans="2:12" s="19" customFormat="1">
      <c r="B71" s="9"/>
      <c r="C71" s="347"/>
      <c r="D71" s="34"/>
      <c r="E71" s="34"/>
      <c r="F71" s="34"/>
      <c r="G71" s="33"/>
      <c r="H71" s="33"/>
      <c r="I71" s="33"/>
      <c r="J71" s="33"/>
      <c r="K71" s="400"/>
      <c r="L71" s="33"/>
    </row>
    <row r="72" spans="2:12" s="19" customFormat="1">
      <c r="B72" s="9"/>
      <c r="C72" s="81"/>
      <c r="E72" s="59"/>
      <c r="F72" s="59"/>
      <c r="G72" s="34"/>
      <c r="H72" s="34"/>
      <c r="I72" s="34"/>
      <c r="J72" s="34"/>
      <c r="K72" s="649"/>
      <c r="L72" s="267"/>
    </row>
    <row r="73" spans="2:12" s="19" customFormat="1">
      <c r="B73" s="9"/>
      <c r="C73" s="81"/>
      <c r="E73" s="34"/>
      <c r="F73" s="34"/>
      <c r="G73" s="33"/>
      <c r="H73" s="33"/>
      <c r="I73" s="33"/>
      <c r="J73" s="33"/>
      <c r="K73" s="649"/>
      <c r="L73" s="267"/>
    </row>
    <row r="74" spans="2:12" s="19" customFormat="1">
      <c r="B74" s="9"/>
      <c r="C74" s="275"/>
      <c r="D74" s="372"/>
      <c r="E74" s="372"/>
      <c r="F74" s="372"/>
      <c r="G74" s="12"/>
      <c r="H74" s="12"/>
      <c r="I74" s="12"/>
      <c r="J74" s="12"/>
      <c r="K74" s="45"/>
      <c r="L74" s="12"/>
    </row>
    <row r="75" spans="2:12" s="19" customFormat="1" ht="12" customHeight="1">
      <c r="B75" s="9"/>
      <c r="C75" s="275"/>
      <c r="D75" s="372"/>
      <c r="E75" s="372"/>
      <c r="F75" s="372"/>
      <c r="G75" s="12"/>
      <c r="H75" s="12"/>
      <c r="I75" s="12"/>
      <c r="J75" s="12"/>
      <c r="K75" s="45"/>
      <c r="L75" s="12"/>
    </row>
    <row r="76" spans="2:12" s="19" customFormat="1" ht="12" customHeight="1">
      <c r="B76" s="9"/>
      <c r="C76" s="275"/>
      <c r="D76" s="372"/>
      <c r="E76" s="372"/>
      <c r="F76" s="372"/>
      <c r="G76" s="262"/>
      <c r="H76" s="262"/>
      <c r="I76" s="262"/>
      <c r="J76" s="262"/>
      <c r="K76" s="26"/>
      <c r="L76" s="44"/>
    </row>
    <row r="77" spans="2:12" s="19" customFormat="1" ht="12" customHeight="1">
      <c r="B77" s="9"/>
      <c r="C77" s="275"/>
      <c r="D77" s="372"/>
      <c r="E77" s="372"/>
      <c r="F77" s="372"/>
      <c r="G77" s="12"/>
      <c r="H77" s="12"/>
      <c r="I77" s="12"/>
      <c r="J77" s="12"/>
      <c r="K77" s="45"/>
      <c r="L77" s="12"/>
    </row>
    <row r="78" spans="2:12" s="19" customFormat="1" ht="12" customHeight="1">
      <c r="B78" s="9"/>
      <c r="C78" s="275"/>
      <c r="D78" s="372"/>
      <c r="E78" s="372"/>
      <c r="F78" s="372"/>
      <c r="G78" s="12"/>
      <c r="H78" s="12"/>
      <c r="I78" s="12"/>
      <c r="J78" s="12"/>
      <c r="K78" s="45"/>
      <c r="L78" s="12"/>
    </row>
    <row r="79" spans="2:12" s="19" customFormat="1" ht="12" customHeight="1">
      <c r="B79" s="10"/>
      <c r="C79" s="286"/>
      <c r="D79" s="384"/>
      <c r="E79" s="384"/>
      <c r="F79" s="384"/>
      <c r="G79" s="650"/>
      <c r="H79" s="650"/>
      <c r="I79" s="650"/>
      <c r="J79" s="650"/>
      <c r="K79" s="651"/>
      <c r="L79" s="242"/>
    </row>
    <row r="80" spans="2:12" s="19" customFormat="1" ht="12" customHeight="1">
      <c r="C80" s="372"/>
      <c r="D80" s="372"/>
      <c r="E80" s="372"/>
      <c r="F80" s="372"/>
      <c r="G80" s="12"/>
      <c r="H80" s="12"/>
      <c r="I80" s="12"/>
      <c r="J80" s="12"/>
      <c r="K80" s="12"/>
      <c r="L80" s="12"/>
    </row>
    <row r="81" spans="3:13" s="19" customFormat="1" ht="12" customHeight="1">
      <c r="C81" s="372"/>
      <c r="D81" s="372"/>
      <c r="E81" s="372"/>
      <c r="F81" s="372"/>
      <c r="G81" s="12"/>
      <c r="H81" s="12"/>
      <c r="I81" s="12"/>
      <c r="J81" s="12"/>
      <c r="K81" s="12"/>
      <c r="L81" s="12"/>
    </row>
    <row r="82" spans="3:13" s="19" customFormat="1" ht="12" customHeight="1">
      <c r="C82" s="372"/>
      <c r="D82" s="372"/>
      <c r="E82" s="372"/>
      <c r="F82" s="372"/>
      <c r="G82" s="12"/>
      <c r="H82" s="12"/>
      <c r="I82" s="12"/>
      <c r="J82" s="12"/>
      <c r="K82" s="12"/>
      <c r="L82" s="12"/>
    </row>
    <row r="83" spans="3:13" s="19" customFormat="1" ht="12" customHeight="1">
      <c r="C83" s="372"/>
      <c r="D83" s="372"/>
      <c r="E83" s="372"/>
      <c r="F83" s="372"/>
      <c r="G83" s="12"/>
      <c r="H83" s="12"/>
      <c r="I83" s="12"/>
      <c r="J83" s="12"/>
      <c r="K83" s="12"/>
      <c r="L83" s="12"/>
    </row>
    <row r="84" spans="3:13" s="19" customFormat="1" ht="12" customHeight="1">
      <c r="C84" s="417"/>
      <c r="D84" s="417"/>
      <c r="E84" s="417"/>
      <c r="F84" s="417"/>
      <c r="G84" s="12"/>
      <c r="H84" s="12"/>
      <c r="I84" s="12"/>
      <c r="J84" s="12"/>
      <c r="K84" s="12"/>
      <c r="L84" s="12"/>
    </row>
    <row r="85" spans="3:13" s="19" customFormat="1" ht="12" customHeight="1">
      <c r="C85" s="567"/>
      <c r="D85" s="567"/>
      <c r="E85" s="567"/>
      <c r="F85" s="567"/>
      <c r="G85" s="12"/>
      <c r="H85" s="12"/>
      <c r="I85" s="12"/>
      <c r="J85" s="12"/>
      <c r="K85" s="12"/>
      <c r="L85" s="12"/>
      <c r="M85" s="24"/>
    </row>
    <row r="86" spans="3:13" s="19" customFormat="1" ht="12" customHeight="1">
      <c r="C86" s="12"/>
      <c r="D86" s="12"/>
      <c r="E86" s="12"/>
      <c r="F86" s="12"/>
      <c r="G86" s="12"/>
      <c r="H86" s="12"/>
      <c r="I86" s="12"/>
      <c r="J86" s="12"/>
      <c r="K86" s="12"/>
      <c r="L86" s="12"/>
    </row>
    <row r="87" spans="3:13" s="19" customFormat="1" ht="12" customHeight="1">
      <c r="C87" s="12"/>
      <c r="D87" s="12"/>
      <c r="E87" s="12"/>
      <c r="F87" s="12"/>
      <c r="G87" s="12"/>
      <c r="H87" s="12"/>
      <c r="I87" s="12"/>
      <c r="J87" s="12"/>
      <c r="K87" s="12"/>
      <c r="L87" s="12"/>
    </row>
    <row r="88" spans="3:13" s="19" customFormat="1" ht="12" customHeight="1">
      <c r="C88" s="12"/>
      <c r="D88" s="12"/>
      <c r="E88" s="12"/>
      <c r="F88" s="12"/>
      <c r="G88" s="12"/>
      <c r="H88" s="12"/>
      <c r="I88" s="12"/>
      <c r="J88" s="12"/>
      <c r="K88" s="12"/>
      <c r="L88" s="12"/>
    </row>
    <row r="89" spans="3:13" s="19" customFormat="1" ht="12" customHeight="1">
      <c r="C89" s="12"/>
      <c r="D89" s="12"/>
      <c r="E89" s="12"/>
      <c r="F89" s="12"/>
      <c r="G89" s="12"/>
      <c r="H89" s="12"/>
      <c r="I89" s="12"/>
      <c r="J89" s="12"/>
      <c r="K89" s="12"/>
      <c r="L89" s="12"/>
    </row>
  </sheetData>
  <sheetProtection password="93EE" sheet="1" objects="1" scenarios="1"/>
  <mergeCells count="13">
    <mergeCell ref="B3:B4"/>
    <mergeCell ref="C6:K6"/>
    <mergeCell ref="B8:B9"/>
    <mergeCell ref="H25:K25"/>
    <mergeCell ref="C25:F25"/>
    <mergeCell ref="J63:J64"/>
    <mergeCell ref="B29:B31"/>
    <mergeCell ref="E39:E40"/>
    <mergeCell ref="J39:J40"/>
    <mergeCell ref="H44:K44"/>
    <mergeCell ref="E58:E59"/>
    <mergeCell ref="J58:J59"/>
    <mergeCell ref="C44:F44"/>
  </mergeCells>
  <printOptions horizontalCentered="1"/>
  <pageMargins left="0" right="0" top="0.25" bottom="0.5" header="0.3" footer="0.3"/>
  <pageSetup scale="68" orientation="portrait" r:id="rId1"/>
  <headerFooter>
    <oddFooter>&amp;L&amp;9U.S. Copyright Office&amp;R&amp;9Form SA3E Long Form (Rev. 05-17)</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2:F7"/>
  <sheetViews>
    <sheetView workbookViewId="0"/>
  </sheetViews>
  <sheetFormatPr defaultColWidth="9.140625" defaultRowHeight="15"/>
  <sheetData>
    <row r="2" spans="1:6">
      <c r="A2" t="s">
        <v>732</v>
      </c>
      <c r="C2" t="s">
        <v>503</v>
      </c>
      <c r="D2" s="306">
        <v>1</v>
      </c>
      <c r="F2" t="s">
        <v>504</v>
      </c>
    </row>
    <row r="3" spans="1:6">
      <c r="A3" t="s">
        <v>731</v>
      </c>
      <c r="C3" t="s">
        <v>543</v>
      </c>
      <c r="D3">
        <v>0.25</v>
      </c>
      <c r="F3" t="s">
        <v>1105</v>
      </c>
    </row>
    <row r="4" spans="1:6">
      <c r="C4" t="s">
        <v>1105</v>
      </c>
      <c r="D4">
        <v>0.25</v>
      </c>
      <c r="F4" t="s">
        <v>125</v>
      </c>
    </row>
    <row r="5" spans="1:6">
      <c r="C5" t="s">
        <v>721</v>
      </c>
      <c r="D5" s="306">
        <v>1</v>
      </c>
    </row>
    <row r="6" spans="1:6">
      <c r="C6" t="s">
        <v>720</v>
      </c>
      <c r="D6">
        <v>0.25</v>
      </c>
    </row>
    <row r="7" spans="1:6">
      <c r="C7" t="s">
        <v>722</v>
      </c>
      <c r="D7">
        <v>0.25</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837</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68" priority="3" operator="equal">
      <formula>"varies"</formula>
    </cfRule>
  </conditionalFormatting>
  <conditionalFormatting sqref="D47:E64">
    <cfRule type="cellIs" dxfId="8367" priority="2" operator="equal">
      <formula>"varies"</formula>
    </cfRule>
  </conditionalFormatting>
  <conditionalFormatting sqref="I47 I49 H47:H49 H50:I64">
    <cfRule type="cellIs" dxfId="8366" priority="1" operator="equal">
      <formula>"varies"</formula>
    </cfRule>
  </conditionalFormatting>
  <dataValidations count="1">
    <dataValidation type="list" showInputMessage="1" showErrorMessage="1" sqref="F47:F64" xr:uid="{00000000-0002-0000-10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tabColor rgb="FFC00000"/>
  </sheetPr>
  <dimension ref="A1:I68"/>
  <sheetViews>
    <sheetView zoomScaleNormal="100" workbookViewId="0">
      <selection activeCell="N45" sqref="N45"/>
    </sheetView>
  </sheetViews>
  <sheetFormatPr defaultColWidth="9.140625" defaultRowHeight="15"/>
  <cols>
    <col min="1" max="1" width="13.85546875" style="1427" customWidth="1"/>
    <col min="2" max="2" width="6.85546875" style="1427" customWidth="1"/>
    <col min="3" max="3" width="21" style="1427" customWidth="1"/>
    <col min="4" max="4" width="14.85546875" style="1427" customWidth="1"/>
    <col min="5" max="5" width="2.85546875" style="1427" customWidth="1"/>
    <col min="6" max="6" width="21" style="1427" customWidth="1"/>
    <col min="7" max="7" width="9" style="1427" customWidth="1"/>
    <col min="8" max="8" width="8.140625" style="1427" customWidth="1"/>
    <col min="9" max="9" width="6.42578125" style="1427" customWidth="1"/>
    <col min="10" max="16384" width="9.140625" style="1427"/>
  </cols>
  <sheetData>
    <row r="1" spans="1:9" ht="18.75" customHeight="1" thickBot="1">
      <c r="A1" s="1425" t="s">
        <v>1539</v>
      </c>
      <c r="B1" s="2240"/>
      <c r="C1" s="2240"/>
      <c r="D1" s="1426" t="s">
        <v>1540</v>
      </c>
      <c r="E1" s="2240"/>
      <c r="F1" s="2240"/>
      <c r="G1" s="2240"/>
      <c r="H1" s="2240"/>
      <c r="I1" s="2240"/>
    </row>
    <row r="2" spans="1:9" ht="36" customHeight="1" thickTop="1">
      <c r="A2" s="2241" t="s">
        <v>1541</v>
      </c>
      <c r="B2" s="2241"/>
      <c r="C2" s="2241"/>
      <c r="D2" s="2243" t="s">
        <v>1542</v>
      </c>
      <c r="E2" s="2243"/>
      <c r="F2" s="2244" t="s">
        <v>1542</v>
      </c>
      <c r="G2" s="2244"/>
      <c r="H2" s="2244" t="s">
        <v>1542</v>
      </c>
      <c r="I2" s="2244"/>
    </row>
    <row r="3" spans="1:9" ht="28.5" customHeight="1">
      <c r="A3" s="2241"/>
      <c r="B3" s="2241"/>
      <c r="C3" s="2241"/>
      <c r="D3" s="2245" t="s">
        <v>1543</v>
      </c>
      <c r="E3" s="2245"/>
      <c r="F3" s="2246" t="s">
        <v>1544</v>
      </c>
      <c r="G3" s="2246"/>
      <c r="H3" s="2246" t="s">
        <v>1545</v>
      </c>
      <c r="I3" s="2246"/>
    </row>
    <row r="4" spans="1:9" ht="36" customHeight="1">
      <c r="A4" s="2241"/>
      <c r="B4" s="2241"/>
      <c r="C4" s="2241"/>
      <c r="D4" s="2247" t="s">
        <v>1542</v>
      </c>
      <c r="E4" s="2247"/>
      <c r="F4" s="2228"/>
      <c r="G4" s="2228"/>
      <c r="H4" s="2228"/>
      <c r="I4" s="2228"/>
    </row>
    <row r="5" spans="1:9" ht="21.75" customHeight="1" thickBot="1">
      <c r="A5" s="2242"/>
      <c r="B5" s="2242"/>
      <c r="C5" s="2242"/>
      <c r="D5" s="2230" t="s">
        <v>1546</v>
      </c>
      <c r="E5" s="2230"/>
      <c r="F5" s="2229"/>
      <c r="G5" s="2229"/>
      <c r="H5" s="2229"/>
      <c r="I5" s="2229"/>
    </row>
    <row r="6" spans="1:9" ht="24.75" customHeight="1" thickTop="1">
      <c r="A6" s="1428" t="s">
        <v>1547</v>
      </c>
      <c r="B6" s="2231"/>
      <c r="C6" s="2231"/>
      <c r="D6" s="2231"/>
      <c r="E6" s="2231"/>
      <c r="F6" s="2232"/>
      <c r="G6" s="2233" t="s">
        <v>1548</v>
      </c>
      <c r="H6" s="2234"/>
      <c r="I6" s="1429" t="s">
        <v>1545</v>
      </c>
    </row>
    <row r="7" spans="1:9" ht="30.75" customHeight="1">
      <c r="A7" s="2235" t="s">
        <v>1549</v>
      </c>
      <c r="B7" s="2236"/>
      <c r="C7" s="1430" t="s">
        <v>1550</v>
      </c>
      <c r="D7" s="2237" t="s">
        <v>1551</v>
      </c>
      <c r="E7" s="2237"/>
      <c r="F7" s="1431" t="s">
        <v>1552</v>
      </c>
      <c r="G7" s="2238"/>
      <c r="H7" s="2239"/>
      <c r="I7" s="1432"/>
    </row>
    <row r="8" spans="1:9" ht="15.75" customHeight="1">
      <c r="A8" s="2257"/>
      <c r="B8" s="2258"/>
      <c r="C8" s="2261"/>
      <c r="D8" s="2263"/>
      <c r="E8" s="2264"/>
      <c r="F8" s="2267"/>
      <c r="G8" s="2269"/>
      <c r="H8" s="2270"/>
      <c r="I8" s="1433"/>
    </row>
    <row r="9" spans="1:9" ht="18" customHeight="1" thickBot="1">
      <c r="A9" s="2259"/>
      <c r="B9" s="2260"/>
      <c r="C9" s="2262"/>
      <c r="D9" s="2265"/>
      <c r="E9" s="2266"/>
      <c r="F9" s="2268"/>
      <c r="G9" s="2271"/>
      <c r="H9" s="2272"/>
      <c r="I9" s="1434"/>
    </row>
    <row r="10" spans="1:9" ht="30" customHeight="1" thickTop="1">
      <c r="A10" s="2248" t="s">
        <v>1553</v>
      </c>
      <c r="B10" s="2273"/>
      <c r="C10" s="2274"/>
      <c r="D10" s="2275" t="s">
        <v>1533</v>
      </c>
      <c r="E10" s="2275"/>
      <c r="F10" s="2275"/>
      <c r="G10" s="2275"/>
      <c r="H10" s="2275"/>
      <c r="I10" s="2275"/>
    </row>
    <row r="11" spans="1:9" ht="24" customHeight="1">
      <c r="A11" s="2249"/>
      <c r="B11" s="2251"/>
      <c r="C11" s="2252"/>
      <c r="D11" s="2252"/>
      <c r="E11" s="2253"/>
      <c r="F11" s="2253"/>
      <c r="G11" s="2253"/>
      <c r="H11" s="2253"/>
      <c r="I11" s="2253"/>
    </row>
    <row r="12" spans="1:9" ht="24" customHeight="1" thickBot="1">
      <c r="A12" s="2250"/>
      <c r="B12" s="2254"/>
      <c r="C12" s="2255"/>
      <c r="D12" s="2255"/>
      <c r="E12" s="2256"/>
      <c r="F12" s="2256"/>
      <c r="G12" s="2256"/>
      <c r="H12" s="2256"/>
      <c r="I12" s="2256"/>
    </row>
    <row r="13" spans="1:9" ht="24" customHeight="1" thickTop="1">
      <c r="A13" s="2248" t="s">
        <v>1554</v>
      </c>
      <c r="B13" s="2284"/>
      <c r="C13" s="2285"/>
      <c r="D13" s="2285"/>
      <c r="E13" s="2285"/>
      <c r="F13" s="2285"/>
      <c r="G13" s="2285"/>
      <c r="H13" s="2285"/>
      <c r="I13" s="2285"/>
    </row>
    <row r="14" spans="1:9" ht="24" customHeight="1">
      <c r="A14" s="2249"/>
      <c r="B14" s="2284"/>
      <c r="C14" s="2285"/>
      <c r="D14" s="2285"/>
      <c r="E14" s="2285"/>
      <c r="F14" s="2285"/>
      <c r="G14" s="2285"/>
      <c r="H14" s="2285"/>
      <c r="I14" s="2285"/>
    </row>
    <row r="15" spans="1:9" ht="24" customHeight="1">
      <c r="A15" s="2249"/>
      <c r="B15" s="2251"/>
      <c r="C15" s="2252"/>
      <c r="D15" s="2252"/>
      <c r="E15" s="2253"/>
      <c r="F15" s="2253"/>
      <c r="G15" s="2253"/>
      <c r="H15" s="2253"/>
      <c r="I15" s="2253"/>
    </row>
    <row r="16" spans="1:9" ht="24" customHeight="1" thickBot="1">
      <c r="A16" s="2250"/>
      <c r="B16" s="2254"/>
      <c r="C16" s="2255"/>
      <c r="D16" s="2255"/>
      <c r="E16" s="2256"/>
      <c r="F16" s="2256"/>
      <c r="G16" s="2256"/>
      <c r="H16" s="2256"/>
      <c r="I16" s="2256"/>
    </row>
    <row r="17" spans="1:9" ht="24" customHeight="1" thickTop="1">
      <c r="A17" s="2248" t="s">
        <v>1555</v>
      </c>
      <c r="B17" s="2276"/>
      <c r="C17" s="2277"/>
      <c r="D17" s="2277"/>
      <c r="E17" s="2277"/>
      <c r="F17" s="2277"/>
      <c r="G17" s="2277"/>
      <c r="H17" s="2277"/>
      <c r="I17" s="2277"/>
    </row>
    <row r="18" spans="1:9" ht="24" customHeight="1">
      <c r="A18" s="2249"/>
      <c r="B18" s="2278"/>
      <c r="C18" s="2279"/>
      <c r="D18" s="2279"/>
      <c r="E18" s="2279"/>
      <c r="F18" s="2279"/>
      <c r="G18" s="2279"/>
      <c r="H18" s="2279"/>
      <c r="I18" s="2279"/>
    </row>
    <row r="19" spans="1:9" ht="24" customHeight="1">
      <c r="A19" s="2249"/>
      <c r="B19" s="2278"/>
      <c r="C19" s="2279"/>
      <c r="D19" s="2279"/>
      <c r="E19" s="2280"/>
      <c r="F19" s="2280"/>
      <c r="G19" s="2280"/>
      <c r="H19" s="2280"/>
      <c r="I19" s="2280"/>
    </row>
    <row r="20" spans="1:9" ht="24" customHeight="1" thickBot="1">
      <c r="A20" s="2250"/>
      <c r="B20" s="2281"/>
      <c r="C20" s="2282"/>
      <c r="D20" s="2282"/>
      <c r="E20" s="2283"/>
      <c r="F20" s="2283"/>
      <c r="G20" s="2283"/>
      <c r="H20" s="2283"/>
      <c r="I20" s="2283"/>
    </row>
    <row r="21" spans="1:9" ht="24" customHeight="1" thickTop="1">
      <c r="A21" s="2248" t="s">
        <v>1556</v>
      </c>
      <c r="B21" s="2284"/>
      <c r="C21" s="2285"/>
      <c r="D21" s="2285"/>
      <c r="E21" s="2285"/>
      <c r="F21" s="2285"/>
      <c r="G21" s="2285"/>
      <c r="H21" s="2285"/>
      <c r="I21" s="2285"/>
    </row>
    <row r="22" spans="1:9" ht="24" customHeight="1">
      <c r="A22" s="2249"/>
      <c r="B22" s="2286"/>
      <c r="C22" s="2287"/>
      <c r="D22" s="2287"/>
      <c r="E22" s="2287"/>
      <c r="F22" s="2287"/>
      <c r="G22" s="2287"/>
      <c r="H22" s="2287"/>
      <c r="I22" s="2287"/>
    </row>
    <row r="23" spans="1:9" ht="24" customHeight="1">
      <c r="A23" s="2249"/>
      <c r="B23" s="2288"/>
      <c r="C23" s="2289"/>
      <c r="D23" s="2289"/>
      <c r="E23" s="2291"/>
      <c r="F23" s="2291"/>
      <c r="G23" s="2291"/>
      <c r="H23" s="2291"/>
      <c r="I23" s="2291"/>
    </row>
    <row r="24" spans="1:9" ht="24" customHeight="1" thickBot="1">
      <c r="A24" s="2250"/>
      <c r="B24" s="2281"/>
      <c r="C24" s="2282"/>
      <c r="D24" s="2282"/>
      <c r="E24" s="2283"/>
      <c r="F24" s="2283"/>
      <c r="G24" s="2283"/>
      <c r="H24" s="2283"/>
      <c r="I24" s="2283"/>
    </row>
    <row r="25" spans="1:9" ht="24" customHeight="1" thickTop="1">
      <c r="A25" s="2248" t="s">
        <v>1557</v>
      </c>
      <c r="B25" s="2284"/>
      <c r="C25" s="2285"/>
      <c r="D25" s="2285"/>
      <c r="E25" s="2285"/>
      <c r="F25" s="2285"/>
      <c r="G25" s="2285"/>
      <c r="H25" s="2285"/>
      <c r="I25" s="2285"/>
    </row>
    <row r="26" spans="1:9" ht="24" customHeight="1">
      <c r="A26" s="2249"/>
      <c r="B26" s="2286"/>
      <c r="C26" s="2287"/>
      <c r="D26" s="2287"/>
      <c r="E26" s="2287"/>
      <c r="F26" s="2287"/>
      <c r="G26" s="2287"/>
      <c r="H26" s="2287"/>
      <c r="I26" s="2287"/>
    </row>
    <row r="27" spans="1:9" ht="24" customHeight="1">
      <c r="A27" s="2249"/>
      <c r="B27" s="2288"/>
      <c r="C27" s="2289"/>
      <c r="D27" s="2289"/>
      <c r="E27" s="2253"/>
      <c r="F27" s="2253"/>
      <c r="G27" s="2253"/>
      <c r="H27" s="2253"/>
      <c r="I27" s="2253"/>
    </row>
    <row r="28" spans="1:9" ht="24" customHeight="1" thickBot="1">
      <c r="A28" s="2250"/>
      <c r="B28" s="2254"/>
      <c r="C28" s="2255"/>
      <c r="D28" s="2255"/>
      <c r="E28" s="2290"/>
      <c r="F28" s="2290"/>
      <c r="G28" s="2290"/>
      <c r="H28" s="2290"/>
      <c r="I28" s="2290"/>
    </row>
    <row r="29" spans="1:9" ht="24" customHeight="1" thickTop="1">
      <c r="A29" s="2248" t="s">
        <v>1558</v>
      </c>
      <c r="B29" s="2284"/>
      <c r="C29" s="2285"/>
      <c r="D29" s="2285"/>
      <c r="E29" s="2285"/>
      <c r="F29" s="2285"/>
      <c r="G29" s="2285"/>
      <c r="H29" s="2285"/>
      <c r="I29" s="2285"/>
    </row>
    <row r="30" spans="1:9" ht="24" customHeight="1">
      <c r="A30" s="2249"/>
      <c r="B30" s="2286"/>
      <c r="C30" s="2287"/>
      <c r="D30" s="2287"/>
      <c r="E30" s="2287"/>
      <c r="F30" s="2287"/>
      <c r="G30" s="2287"/>
      <c r="H30" s="2287"/>
      <c r="I30" s="2287"/>
    </row>
    <row r="31" spans="1:9" ht="24" customHeight="1" thickBot="1">
      <c r="A31" s="2250"/>
      <c r="B31" s="2281"/>
      <c r="C31" s="2282"/>
      <c r="D31" s="2282"/>
      <c r="E31" s="2290"/>
      <c r="F31" s="2290"/>
      <c r="G31" s="2290"/>
      <c r="H31" s="2290"/>
      <c r="I31" s="2290"/>
    </row>
    <row r="32" spans="1:9" ht="23.1" customHeight="1" thickTop="1">
      <c r="A32" s="1435"/>
      <c r="B32" s="1435"/>
      <c r="C32" s="1435"/>
      <c r="D32" s="1435"/>
      <c r="E32" s="1435"/>
      <c r="F32" s="1435"/>
      <c r="G32" s="1435"/>
      <c r="H32" s="1435"/>
      <c r="I32" s="1435"/>
    </row>
    <row r="33" spans="1:9" ht="23.1" customHeight="1">
      <c r="A33" s="1435"/>
      <c r="B33" s="1435"/>
      <c r="C33" s="1435"/>
      <c r="D33" s="1435"/>
      <c r="E33" s="1435"/>
      <c r="F33" s="1435"/>
      <c r="G33" s="1435"/>
      <c r="H33" s="1435"/>
      <c r="I33" s="1435"/>
    </row>
    <row r="34" spans="1:9" ht="23.1" customHeight="1" thickBot="1">
      <c r="A34" s="1435"/>
      <c r="B34" s="1435"/>
      <c r="C34" s="1435"/>
      <c r="D34" s="1435"/>
      <c r="E34" s="1435"/>
      <c r="F34" s="1435"/>
      <c r="G34" s="1435"/>
      <c r="H34" s="1435"/>
      <c r="I34" s="1435"/>
    </row>
    <row r="35" spans="1:9" ht="24.75" customHeight="1" thickTop="1" thickBot="1">
      <c r="A35" s="2300"/>
      <c r="B35" s="2300"/>
      <c r="C35" s="2300"/>
      <c r="D35" s="2300"/>
      <c r="E35" s="2300"/>
      <c r="F35" s="2300"/>
      <c r="G35" s="2301"/>
      <c r="H35" s="2304" t="s">
        <v>1559</v>
      </c>
      <c r="I35" s="2305"/>
    </row>
    <row r="36" spans="1:9" ht="24.75" customHeight="1" thickTop="1" thickBot="1">
      <c r="A36" s="2302"/>
      <c r="B36" s="2302"/>
      <c r="C36" s="2302"/>
      <c r="D36" s="2302"/>
      <c r="E36" s="2302"/>
      <c r="F36" s="2302"/>
      <c r="G36" s="2303"/>
      <c r="H36" s="2304"/>
      <c r="I36" s="2305"/>
    </row>
    <row r="37" spans="1:9" ht="24.75" customHeight="1" thickTop="1" thickBot="1">
      <c r="A37" s="2287"/>
      <c r="B37" s="2287"/>
      <c r="C37" s="2287"/>
      <c r="D37" s="2287"/>
      <c r="E37" s="2287"/>
      <c r="F37" s="2287"/>
      <c r="G37" s="2306"/>
      <c r="H37" s="2304"/>
      <c r="I37" s="2305"/>
    </row>
    <row r="38" spans="1:9" ht="24.75" customHeight="1" thickTop="1" thickBot="1">
      <c r="A38" s="2307"/>
      <c r="B38" s="2307"/>
      <c r="C38" s="2307"/>
      <c r="D38" s="2307"/>
      <c r="E38" s="2307"/>
      <c r="F38" s="2307"/>
      <c r="G38" s="2308"/>
      <c r="H38" s="2304"/>
      <c r="I38" s="2305"/>
    </row>
    <row r="39" spans="1:9" ht="24.75" customHeight="1" thickTop="1">
      <c r="A39" s="2285"/>
      <c r="B39" s="2285"/>
      <c r="C39" s="2285"/>
      <c r="D39" s="2285"/>
      <c r="E39" s="2285"/>
      <c r="F39" s="2285"/>
      <c r="G39" s="2292"/>
      <c r="H39" s="2294" t="s">
        <v>1560</v>
      </c>
      <c r="I39" s="2295"/>
    </row>
    <row r="40" spans="1:9" ht="24.75" customHeight="1">
      <c r="A40" s="2289"/>
      <c r="B40" s="2289"/>
      <c r="C40" s="2289"/>
      <c r="D40" s="2289"/>
      <c r="E40" s="2289"/>
      <c r="F40" s="2289"/>
      <c r="G40" s="2293"/>
      <c r="H40" s="2294"/>
      <c r="I40" s="2295"/>
    </row>
    <row r="41" spans="1:9" ht="24.75" customHeight="1">
      <c r="A41" s="2279"/>
      <c r="B41" s="2279"/>
      <c r="C41" s="2279"/>
      <c r="D41" s="2279"/>
      <c r="E41" s="2279"/>
      <c r="F41" s="2279"/>
      <c r="G41" s="2298"/>
      <c r="H41" s="2294"/>
      <c r="I41" s="2295"/>
    </row>
    <row r="42" spans="1:9" ht="24.75" customHeight="1" thickBot="1">
      <c r="A42" s="2282"/>
      <c r="B42" s="2282"/>
      <c r="C42" s="2282"/>
      <c r="D42" s="2282"/>
      <c r="E42" s="2282"/>
      <c r="F42" s="2282"/>
      <c r="G42" s="2299"/>
      <c r="H42" s="2296"/>
      <c r="I42" s="2297"/>
    </row>
    <row r="43" spans="1:9" ht="24.75" customHeight="1" thickTop="1">
      <c r="A43" s="2309"/>
      <c r="B43" s="2309"/>
      <c r="C43" s="2309"/>
      <c r="D43" s="2309"/>
      <c r="E43" s="2309"/>
      <c r="F43" s="2309"/>
      <c r="G43" s="2310"/>
      <c r="H43" s="2319" t="s">
        <v>1561</v>
      </c>
      <c r="I43" s="2320"/>
    </row>
    <row r="44" spans="1:9" ht="24.75" customHeight="1">
      <c r="A44" s="2289"/>
      <c r="B44" s="2289"/>
      <c r="C44" s="2289"/>
      <c r="D44" s="2289"/>
      <c r="E44" s="2289"/>
      <c r="F44" s="2289"/>
      <c r="G44" s="2293"/>
      <c r="H44" s="2294"/>
      <c r="I44" s="2295"/>
    </row>
    <row r="45" spans="1:9" ht="24.75" customHeight="1">
      <c r="A45" s="2279"/>
      <c r="B45" s="2279"/>
      <c r="C45" s="2279"/>
      <c r="D45" s="2279"/>
      <c r="E45" s="2279"/>
      <c r="F45" s="2279"/>
      <c r="G45" s="2298"/>
      <c r="H45" s="2294"/>
      <c r="I45" s="2295"/>
    </row>
    <row r="46" spans="1:9" ht="24.75" customHeight="1" thickBot="1">
      <c r="A46" s="2282"/>
      <c r="B46" s="2282"/>
      <c r="C46" s="2282"/>
      <c r="D46" s="2282"/>
      <c r="E46" s="2282"/>
      <c r="F46" s="2282"/>
      <c r="G46" s="2299"/>
      <c r="H46" s="2296"/>
      <c r="I46" s="2297"/>
    </row>
    <row r="47" spans="1:9" ht="24.75" customHeight="1" thickTop="1">
      <c r="A47" s="2309"/>
      <c r="B47" s="2309"/>
      <c r="C47" s="2309"/>
      <c r="D47" s="2309"/>
      <c r="E47" s="2309"/>
      <c r="F47" s="2309"/>
      <c r="G47" s="2310"/>
      <c r="H47" s="2311" t="s">
        <v>1562</v>
      </c>
      <c r="I47" s="2312"/>
    </row>
    <row r="48" spans="1:9" ht="24.75" customHeight="1">
      <c r="A48" s="2289"/>
      <c r="B48" s="2289"/>
      <c r="C48" s="2289"/>
      <c r="D48" s="2289"/>
      <c r="E48" s="2289"/>
      <c r="F48" s="2289"/>
      <c r="G48" s="2293"/>
      <c r="H48" s="2313"/>
      <c r="I48" s="2314"/>
    </row>
    <row r="49" spans="1:9" ht="24.75" customHeight="1">
      <c r="A49" s="2279"/>
      <c r="B49" s="2279"/>
      <c r="C49" s="1436"/>
      <c r="D49" s="2279"/>
      <c r="E49" s="2279"/>
      <c r="F49" s="2279"/>
      <c r="G49" s="2298"/>
      <c r="H49" s="2313"/>
      <c r="I49" s="2314"/>
    </row>
    <row r="50" spans="1:9" ht="24.75" customHeight="1">
      <c r="A50" s="2279"/>
      <c r="B50" s="2279"/>
      <c r="C50" s="2279"/>
      <c r="D50" s="2279"/>
      <c r="E50" s="2279"/>
      <c r="F50" s="2279"/>
      <c r="G50" s="2298"/>
      <c r="H50" s="2313"/>
      <c r="I50" s="2314"/>
    </row>
    <row r="51" spans="1:9" ht="24.75" customHeight="1" thickBot="1">
      <c r="A51" s="2317"/>
      <c r="B51" s="2317"/>
      <c r="C51" s="2317"/>
      <c r="D51" s="2317"/>
      <c r="E51" s="2317"/>
      <c r="F51" s="2317"/>
      <c r="G51" s="2318"/>
      <c r="H51" s="2315"/>
      <c r="I51" s="2316"/>
    </row>
    <row r="52" spans="1:9" ht="24.75" customHeight="1" thickTop="1">
      <c r="A52" s="2321"/>
      <c r="B52" s="2321"/>
      <c r="C52" s="2321"/>
      <c r="D52" s="2321"/>
      <c r="E52" s="2321"/>
      <c r="F52" s="2321"/>
      <c r="G52" s="2322"/>
      <c r="H52" s="2323" t="s">
        <v>1563</v>
      </c>
      <c r="I52" s="2324"/>
    </row>
    <row r="53" spans="1:9" ht="24.75" customHeight="1">
      <c r="A53" s="2289"/>
      <c r="B53" s="2289"/>
      <c r="C53" s="2289"/>
      <c r="D53" s="2289"/>
      <c r="E53" s="2289"/>
      <c r="F53" s="2289"/>
      <c r="G53" s="2293"/>
      <c r="H53" s="2294"/>
      <c r="I53" s="2295"/>
    </row>
    <row r="54" spans="1:9" ht="24.75" customHeight="1">
      <c r="A54" s="2279"/>
      <c r="B54" s="2279"/>
      <c r="C54" s="2279"/>
      <c r="D54" s="2279"/>
      <c r="E54" s="2279"/>
      <c r="F54" s="2279"/>
      <c r="G54" s="2298"/>
      <c r="H54" s="2294"/>
      <c r="I54" s="2295"/>
    </row>
    <row r="55" spans="1:9" ht="24.75" customHeight="1" thickBot="1">
      <c r="A55" s="2317"/>
      <c r="B55" s="2317"/>
      <c r="C55" s="2317"/>
      <c r="D55" s="2317"/>
      <c r="E55" s="2317"/>
      <c r="F55" s="2317"/>
      <c r="G55" s="2318"/>
      <c r="H55" s="2325"/>
      <c r="I55" s="2326"/>
    </row>
    <row r="56" spans="1:9" ht="24.75" customHeight="1" thickTop="1">
      <c r="A56" s="2321"/>
      <c r="B56" s="2321"/>
      <c r="C56" s="2321"/>
      <c r="D56" s="2321"/>
      <c r="E56" s="2321"/>
      <c r="F56" s="2321"/>
      <c r="G56" s="2322"/>
      <c r="H56" s="2323" t="s">
        <v>1564</v>
      </c>
      <c r="I56" s="2324"/>
    </row>
    <row r="57" spans="1:9" ht="24.75" customHeight="1">
      <c r="A57" s="2289"/>
      <c r="B57" s="2289"/>
      <c r="C57" s="2289"/>
      <c r="D57" s="2289"/>
      <c r="E57" s="2289"/>
      <c r="F57" s="2289"/>
      <c r="G57" s="2293"/>
      <c r="H57" s="2294"/>
      <c r="I57" s="2295"/>
    </row>
    <row r="58" spans="1:9" ht="24.75" customHeight="1">
      <c r="A58" s="2279"/>
      <c r="B58" s="2279"/>
      <c r="C58" s="2279"/>
      <c r="D58" s="2279"/>
      <c r="E58" s="2279"/>
      <c r="F58" s="2279"/>
      <c r="G58" s="2298"/>
      <c r="H58" s="2294"/>
      <c r="I58" s="2295"/>
    </row>
    <row r="59" spans="1:9" ht="24.75" customHeight="1" thickBot="1">
      <c r="A59" s="2282"/>
      <c r="B59" s="2282"/>
      <c r="C59" s="2282"/>
      <c r="D59" s="2282"/>
      <c r="E59" s="2282"/>
      <c r="F59" s="2282"/>
      <c r="G59" s="2299"/>
      <c r="H59" s="2296"/>
      <c r="I59" s="2297"/>
    </row>
    <row r="60" spans="1:9" ht="24.75" customHeight="1" thickTop="1">
      <c r="A60" s="2309"/>
      <c r="B60" s="2309"/>
      <c r="C60" s="2309"/>
      <c r="D60" s="2309"/>
      <c r="E60" s="2309"/>
      <c r="F60" s="2309"/>
      <c r="G60" s="2310"/>
      <c r="H60" s="2319" t="s">
        <v>1565</v>
      </c>
      <c r="I60" s="2320"/>
    </row>
    <row r="61" spans="1:9" ht="24.75" customHeight="1">
      <c r="A61" s="2287"/>
      <c r="B61" s="2287"/>
      <c r="C61" s="2287"/>
      <c r="D61" s="2287"/>
      <c r="E61" s="2287"/>
      <c r="F61" s="2287"/>
      <c r="G61" s="2306"/>
      <c r="H61" s="2294"/>
      <c r="I61" s="2295"/>
    </row>
    <row r="62" spans="1:9" ht="24.75" customHeight="1">
      <c r="A62" s="2289"/>
      <c r="B62" s="2289"/>
      <c r="C62" s="2289"/>
      <c r="D62" s="2289"/>
      <c r="E62" s="2289"/>
      <c r="F62" s="2289"/>
      <c r="G62" s="2293"/>
      <c r="H62" s="2294"/>
      <c r="I62" s="2295"/>
    </row>
    <row r="63" spans="1:9" ht="24.75" customHeight="1" thickBot="1">
      <c r="A63" s="2282"/>
      <c r="B63" s="2282"/>
      <c r="C63" s="2282"/>
      <c r="D63" s="2282"/>
      <c r="E63" s="2282"/>
      <c r="F63" s="2282"/>
      <c r="G63" s="2299"/>
      <c r="H63" s="2296"/>
      <c r="I63" s="2297"/>
    </row>
    <row r="64" spans="1:9" ht="24.75" customHeight="1" thickTop="1">
      <c r="A64" s="2309"/>
      <c r="B64" s="2309"/>
      <c r="C64" s="2309"/>
      <c r="D64" s="2309"/>
      <c r="E64" s="2309"/>
      <c r="F64" s="2309"/>
      <c r="G64" s="2310"/>
      <c r="H64" s="2319" t="s">
        <v>1566</v>
      </c>
      <c r="I64" s="2320"/>
    </row>
    <row r="65" spans="1:9" ht="24.75" customHeight="1">
      <c r="A65" s="2287"/>
      <c r="B65" s="2287"/>
      <c r="C65" s="2287"/>
      <c r="D65" s="2287"/>
      <c r="E65" s="2287"/>
      <c r="F65" s="2287"/>
      <c r="G65" s="2306"/>
      <c r="H65" s="2294"/>
      <c r="I65" s="2295"/>
    </row>
    <row r="66" spans="1:9" ht="24.75" customHeight="1">
      <c r="A66" s="2289"/>
      <c r="B66" s="2289"/>
      <c r="C66" s="2289"/>
      <c r="D66" s="2289"/>
      <c r="E66" s="2289"/>
      <c r="F66" s="2289"/>
      <c r="G66" s="2293"/>
      <c r="H66" s="2294"/>
      <c r="I66" s="2295"/>
    </row>
    <row r="67" spans="1:9" ht="24.75" customHeight="1" thickBot="1">
      <c r="A67" s="2317"/>
      <c r="B67" s="2317"/>
      <c r="C67" s="2317"/>
      <c r="D67" s="2317"/>
      <c r="E67" s="2317"/>
      <c r="F67" s="2317"/>
      <c r="G67" s="2318"/>
      <c r="H67" s="2325"/>
      <c r="I67" s="2326"/>
    </row>
    <row r="68" spans="1:9" ht="15.75" thickTop="1"/>
  </sheetData>
  <mergeCells count="108">
    <mergeCell ref="A64:G65"/>
    <mergeCell ref="H64:I67"/>
    <mergeCell ref="A66:C66"/>
    <mergeCell ref="D66:G66"/>
    <mergeCell ref="A67:C67"/>
    <mergeCell ref="D67:G67"/>
    <mergeCell ref="A60:G61"/>
    <mergeCell ref="H60:I63"/>
    <mergeCell ref="A62:C62"/>
    <mergeCell ref="D62:G62"/>
    <mergeCell ref="A63:C63"/>
    <mergeCell ref="D63:G63"/>
    <mergeCell ref="A56:G57"/>
    <mergeCell ref="H56:I59"/>
    <mergeCell ref="A58:C58"/>
    <mergeCell ref="D58:G58"/>
    <mergeCell ref="A59:C59"/>
    <mergeCell ref="D59:G59"/>
    <mergeCell ref="A52:G53"/>
    <mergeCell ref="H52:I55"/>
    <mergeCell ref="A54:C54"/>
    <mergeCell ref="D54:G54"/>
    <mergeCell ref="A55:C55"/>
    <mergeCell ref="D55:G55"/>
    <mergeCell ref="A47:G48"/>
    <mergeCell ref="H47:I51"/>
    <mergeCell ref="A49:B49"/>
    <mergeCell ref="D49:G49"/>
    <mergeCell ref="A50:C50"/>
    <mergeCell ref="D50:G50"/>
    <mergeCell ref="A51:C51"/>
    <mergeCell ref="D51:G51"/>
    <mergeCell ref="A43:G44"/>
    <mergeCell ref="H43:I46"/>
    <mergeCell ref="A45:C45"/>
    <mergeCell ref="D45:G45"/>
    <mergeCell ref="A46:C46"/>
    <mergeCell ref="D46:G46"/>
    <mergeCell ref="A39:G40"/>
    <mergeCell ref="H39:I42"/>
    <mergeCell ref="A41:C41"/>
    <mergeCell ref="D41:G41"/>
    <mergeCell ref="A42:C42"/>
    <mergeCell ref="D42:G42"/>
    <mergeCell ref="A29:A31"/>
    <mergeCell ref="B29:I30"/>
    <mergeCell ref="B31:D31"/>
    <mergeCell ref="E31:I31"/>
    <mergeCell ref="A35:G36"/>
    <mergeCell ref="H35:I38"/>
    <mergeCell ref="A37:C37"/>
    <mergeCell ref="D37:G37"/>
    <mergeCell ref="A38:C38"/>
    <mergeCell ref="D38:G38"/>
    <mergeCell ref="A25:A28"/>
    <mergeCell ref="B25:I26"/>
    <mergeCell ref="B27:D27"/>
    <mergeCell ref="E27:I27"/>
    <mergeCell ref="B28:D28"/>
    <mergeCell ref="E28:I28"/>
    <mergeCell ref="A21:A24"/>
    <mergeCell ref="B21:I22"/>
    <mergeCell ref="B23:D23"/>
    <mergeCell ref="E23:I23"/>
    <mergeCell ref="B24:D24"/>
    <mergeCell ref="E24:I24"/>
    <mergeCell ref="A17:A20"/>
    <mergeCell ref="B17:I18"/>
    <mergeCell ref="B19:D19"/>
    <mergeCell ref="E19:I19"/>
    <mergeCell ref="B20:D20"/>
    <mergeCell ref="E20:I20"/>
    <mergeCell ref="A13:A16"/>
    <mergeCell ref="B13:I14"/>
    <mergeCell ref="B15:D15"/>
    <mergeCell ref="E15:I15"/>
    <mergeCell ref="B16:D16"/>
    <mergeCell ref="E16:I16"/>
    <mergeCell ref="A10:A12"/>
    <mergeCell ref="B11:D11"/>
    <mergeCell ref="E11:I11"/>
    <mergeCell ref="B12:D12"/>
    <mergeCell ref="E12:I12"/>
    <mergeCell ref="A8:B9"/>
    <mergeCell ref="C8:C9"/>
    <mergeCell ref="D8:E9"/>
    <mergeCell ref="F8:F9"/>
    <mergeCell ref="G8:H8"/>
    <mergeCell ref="G9:H9"/>
    <mergeCell ref="B10:C10"/>
    <mergeCell ref="D10:I10"/>
    <mergeCell ref="F4:I5"/>
    <mergeCell ref="D5:E5"/>
    <mergeCell ref="B6:F6"/>
    <mergeCell ref="G6:H6"/>
    <mergeCell ref="A7:B7"/>
    <mergeCell ref="D7:E7"/>
    <mergeCell ref="G7:H7"/>
    <mergeCell ref="B1:C1"/>
    <mergeCell ref="E1:I1"/>
    <mergeCell ref="A2:C5"/>
    <mergeCell ref="D2:E2"/>
    <mergeCell ref="F2:G2"/>
    <mergeCell ref="H2:I2"/>
    <mergeCell ref="D3:E3"/>
    <mergeCell ref="F3:G3"/>
    <mergeCell ref="H3:I3"/>
    <mergeCell ref="D4:E4"/>
  </mergeCells>
  <printOptions horizontalCentered="1"/>
  <pageMargins left="0.2" right="0.2" top="0.75" bottom="0.75" header="0.3" footer="0.3"/>
  <pageSetup scale="79" orientation="portrait" r:id="rId1"/>
  <headerFooter>
    <oddFooter>&amp;C&amp;P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6129" r:id="rId4" name="Check Box 1">
              <controlPr defaultSize="0" autoFill="0" autoLine="0" autoPict="0">
                <anchor moveWithCells="1">
                  <from>
                    <xdr:col>5</xdr:col>
                    <xdr:colOff>0</xdr:colOff>
                    <xdr:row>4</xdr:row>
                    <xdr:rowOff>47625</xdr:rowOff>
                  </from>
                  <to>
                    <xdr:col>5</xdr:col>
                    <xdr:colOff>733425</xdr:colOff>
                    <xdr:row>4</xdr:row>
                    <xdr:rowOff>266700</xdr:rowOff>
                  </to>
                </anchor>
              </controlPr>
            </control>
          </mc:Choice>
        </mc:AlternateContent>
        <mc:AlternateContent xmlns:mc="http://schemas.openxmlformats.org/markup-compatibility/2006">
          <mc:Choice Requires="x14">
            <control shapeId="176130" r:id="rId5" name="Check Box 2">
              <controlPr defaultSize="0" autoFill="0" autoLine="0" autoPict="0">
                <anchor moveWithCells="1">
                  <from>
                    <xdr:col>5</xdr:col>
                    <xdr:colOff>942975</xdr:colOff>
                    <xdr:row>4</xdr:row>
                    <xdr:rowOff>28575</xdr:rowOff>
                  </from>
                  <to>
                    <xdr:col>6</xdr:col>
                    <xdr:colOff>342900</xdr:colOff>
                    <xdr:row>4</xdr:row>
                    <xdr:rowOff>257175</xdr:rowOff>
                  </to>
                </anchor>
              </controlPr>
            </control>
          </mc:Choice>
        </mc:AlternateContent>
        <mc:AlternateContent xmlns:mc="http://schemas.openxmlformats.org/markup-compatibility/2006">
          <mc:Choice Requires="x14">
            <control shapeId="176131" r:id="rId6" name="Check Box 3">
              <controlPr defaultSize="0" autoFill="0" autoLine="0" autoPict="0">
                <anchor moveWithCells="1">
                  <from>
                    <xdr:col>6</xdr:col>
                    <xdr:colOff>600075</xdr:colOff>
                    <xdr:row>4</xdr:row>
                    <xdr:rowOff>28575</xdr:rowOff>
                  </from>
                  <to>
                    <xdr:col>8</xdr:col>
                    <xdr:colOff>190500</xdr:colOff>
                    <xdr:row>4</xdr:row>
                    <xdr:rowOff>257175</xdr:rowOff>
                  </to>
                </anchor>
              </controlPr>
            </control>
          </mc:Choice>
        </mc:AlternateContent>
        <mc:AlternateContent xmlns:mc="http://schemas.openxmlformats.org/markup-compatibility/2006">
          <mc:Choice Requires="x14">
            <control shapeId="176134" r:id="rId7" name="Check Box 6">
              <controlPr defaultSize="0" autoFill="0" autoLine="0" autoPict="0" altText="January 1 - June 30, ">
                <anchor moveWithCells="1">
                  <from>
                    <xdr:col>1</xdr:col>
                    <xdr:colOff>85725</xdr:colOff>
                    <xdr:row>10</xdr:row>
                    <xdr:rowOff>28575</xdr:rowOff>
                  </from>
                  <to>
                    <xdr:col>3</xdr:col>
                    <xdr:colOff>981075</xdr:colOff>
                    <xdr:row>10</xdr:row>
                    <xdr:rowOff>295275</xdr:rowOff>
                  </to>
                </anchor>
              </controlPr>
            </control>
          </mc:Choice>
        </mc:AlternateContent>
        <mc:AlternateContent xmlns:mc="http://schemas.openxmlformats.org/markup-compatibility/2006">
          <mc:Choice Requires="x14">
            <control shapeId="176135" r:id="rId8" name="Check Box 7">
              <controlPr defaultSize="0" autoFill="0" autoLine="0" autoPict="0" altText="January 1 - June 30, ">
                <anchor moveWithCells="1">
                  <from>
                    <xdr:col>1</xdr:col>
                    <xdr:colOff>85725</xdr:colOff>
                    <xdr:row>11</xdr:row>
                    <xdr:rowOff>66675</xdr:rowOff>
                  </from>
                  <to>
                    <xdr:col>2</xdr:col>
                    <xdr:colOff>1343025</xdr:colOff>
                    <xdr:row>11</xdr:row>
                    <xdr:rowOff>266700</xdr:rowOff>
                  </to>
                </anchor>
              </controlPr>
            </control>
          </mc:Choice>
        </mc:AlternateContent>
        <mc:AlternateContent xmlns:mc="http://schemas.openxmlformats.org/markup-compatibility/2006">
          <mc:Choice Requires="x14">
            <control shapeId="176136" r:id="rId9" name="Check Box 8">
              <controlPr defaultSize="0" autoFill="0" autoLine="0" autoPict="0">
                <anchor moveWithCells="1">
                  <from>
                    <xdr:col>4</xdr:col>
                    <xdr:colOff>85725</xdr:colOff>
                    <xdr:row>10</xdr:row>
                    <xdr:rowOff>28575</xdr:rowOff>
                  </from>
                  <to>
                    <xdr:col>9</xdr:col>
                    <xdr:colOff>0</xdr:colOff>
                    <xdr:row>11</xdr:row>
                    <xdr:rowOff>0</xdr:rowOff>
                  </to>
                </anchor>
              </controlPr>
            </control>
          </mc:Choice>
        </mc:AlternateContent>
        <mc:AlternateContent xmlns:mc="http://schemas.openxmlformats.org/markup-compatibility/2006">
          <mc:Choice Requires="x14">
            <control shapeId="176137" r:id="rId10" name="Check Box 9">
              <controlPr defaultSize="0" autoFill="0" autoLine="0" autoPict="0">
                <anchor moveWithCells="1">
                  <from>
                    <xdr:col>4</xdr:col>
                    <xdr:colOff>85725</xdr:colOff>
                    <xdr:row>11</xdr:row>
                    <xdr:rowOff>9525</xdr:rowOff>
                  </from>
                  <to>
                    <xdr:col>9</xdr:col>
                    <xdr:colOff>9525</xdr:colOff>
                    <xdr:row>11</xdr:row>
                    <xdr:rowOff>295275</xdr:rowOff>
                  </to>
                </anchor>
              </controlPr>
            </control>
          </mc:Choice>
        </mc:AlternateContent>
        <mc:AlternateContent xmlns:mc="http://schemas.openxmlformats.org/markup-compatibility/2006">
          <mc:Choice Requires="x14">
            <control shapeId="176138" r:id="rId11" name="Check Box 10">
              <controlPr defaultSize="0" autoFill="0" autoLine="0" autoPict="0" altText="January 1 - June 30, ">
                <anchor moveWithCells="1">
                  <from>
                    <xdr:col>1</xdr:col>
                    <xdr:colOff>85725</xdr:colOff>
                    <xdr:row>11</xdr:row>
                    <xdr:rowOff>28575</xdr:rowOff>
                  </from>
                  <to>
                    <xdr:col>3</xdr:col>
                    <xdr:colOff>981075</xdr:colOff>
                    <xdr:row>12</xdr:row>
                    <xdr:rowOff>9525</xdr:rowOff>
                  </to>
                </anchor>
              </controlPr>
            </control>
          </mc:Choice>
        </mc:AlternateContent>
        <mc:AlternateContent xmlns:mc="http://schemas.openxmlformats.org/markup-compatibility/2006">
          <mc:Choice Requires="x14">
            <control shapeId="176139" r:id="rId12" name="Check Box 11">
              <controlPr defaultSize="0" autoFill="0" autoLine="0" autoPict="0" altText="January 1 - June 30, ">
                <anchor moveWithCells="1">
                  <from>
                    <xdr:col>1</xdr:col>
                    <xdr:colOff>85725</xdr:colOff>
                    <xdr:row>14</xdr:row>
                    <xdr:rowOff>28575</xdr:rowOff>
                  </from>
                  <to>
                    <xdr:col>3</xdr:col>
                    <xdr:colOff>981075</xdr:colOff>
                    <xdr:row>14</xdr:row>
                    <xdr:rowOff>295275</xdr:rowOff>
                  </to>
                </anchor>
              </controlPr>
            </control>
          </mc:Choice>
        </mc:AlternateContent>
        <mc:AlternateContent xmlns:mc="http://schemas.openxmlformats.org/markup-compatibility/2006">
          <mc:Choice Requires="x14">
            <control shapeId="176140" r:id="rId13" name="Check Box 12">
              <controlPr defaultSize="0" autoFill="0" autoLine="0" autoPict="0" altText="January 1 - June 30, ">
                <anchor moveWithCells="1">
                  <from>
                    <xdr:col>1</xdr:col>
                    <xdr:colOff>85725</xdr:colOff>
                    <xdr:row>15</xdr:row>
                    <xdr:rowOff>28575</xdr:rowOff>
                  </from>
                  <to>
                    <xdr:col>4</xdr:col>
                    <xdr:colOff>0</xdr:colOff>
                    <xdr:row>16</xdr:row>
                    <xdr:rowOff>0</xdr:rowOff>
                  </to>
                </anchor>
              </controlPr>
            </control>
          </mc:Choice>
        </mc:AlternateContent>
        <mc:AlternateContent xmlns:mc="http://schemas.openxmlformats.org/markup-compatibility/2006">
          <mc:Choice Requires="x14">
            <control shapeId="176141" r:id="rId14" name="Check Box 13">
              <controlPr defaultSize="0" autoFill="0" autoLine="0" autoPict="0">
                <anchor moveWithCells="1">
                  <from>
                    <xdr:col>4</xdr:col>
                    <xdr:colOff>85725</xdr:colOff>
                    <xdr:row>14</xdr:row>
                    <xdr:rowOff>9525</xdr:rowOff>
                  </from>
                  <to>
                    <xdr:col>8</xdr:col>
                    <xdr:colOff>409575</xdr:colOff>
                    <xdr:row>15</xdr:row>
                    <xdr:rowOff>0</xdr:rowOff>
                  </to>
                </anchor>
              </controlPr>
            </control>
          </mc:Choice>
        </mc:AlternateContent>
        <mc:AlternateContent xmlns:mc="http://schemas.openxmlformats.org/markup-compatibility/2006">
          <mc:Choice Requires="x14">
            <control shapeId="176142" r:id="rId15" name="Check Box 14">
              <controlPr defaultSize="0" autoFill="0" autoLine="0" autoPict="0">
                <anchor moveWithCells="1">
                  <from>
                    <xdr:col>4</xdr:col>
                    <xdr:colOff>85725</xdr:colOff>
                    <xdr:row>15</xdr:row>
                    <xdr:rowOff>9525</xdr:rowOff>
                  </from>
                  <to>
                    <xdr:col>8</xdr:col>
                    <xdr:colOff>409575</xdr:colOff>
                    <xdr:row>15</xdr:row>
                    <xdr:rowOff>295275</xdr:rowOff>
                  </to>
                </anchor>
              </controlPr>
            </control>
          </mc:Choice>
        </mc:AlternateContent>
        <mc:AlternateContent xmlns:mc="http://schemas.openxmlformats.org/markup-compatibility/2006">
          <mc:Choice Requires="x14">
            <control shapeId="176143" r:id="rId16" name="Check Box 15">
              <controlPr defaultSize="0" autoFill="0" autoLine="0" autoPict="0" altText="January 1 - June 30, ">
                <anchor moveWithCells="1">
                  <from>
                    <xdr:col>1</xdr:col>
                    <xdr:colOff>85725</xdr:colOff>
                    <xdr:row>18</xdr:row>
                    <xdr:rowOff>9525</xdr:rowOff>
                  </from>
                  <to>
                    <xdr:col>4</xdr:col>
                    <xdr:colOff>0</xdr:colOff>
                    <xdr:row>18</xdr:row>
                    <xdr:rowOff>295275</xdr:rowOff>
                  </to>
                </anchor>
              </controlPr>
            </control>
          </mc:Choice>
        </mc:AlternateContent>
        <mc:AlternateContent xmlns:mc="http://schemas.openxmlformats.org/markup-compatibility/2006">
          <mc:Choice Requires="x14">
            <control shapeId="176144" r:id="rId17" name="Check Box 16">
              <controlPr defaultSize="0" autoFill="0" autoLine="0" autoPict="0" altText="January 1 - June 30, ">
                <anchor moveWithCells="1">
                  <from>
                    <xdr:col>1</xdr:col>
                    <xdr:colOff>85725</xdr:colOff>
                    <xdr:row>19</xdr:row>
                    <xdr:rowOff>9525</xdr:rowOff>
                  </from>
                  <to>
                    <xdr:col>4</xdr:col>
                    <xdr:colOff>9525</xdr:colOff>
                    <xdr:row>19</xdr:row>
                    <xdr:rowOff>295275</xdr:rowOff>
                  </to>
                </anchor>
              </controlPr>
            </control>
          </mc:Choice>
        </mc:AlternateContent>
        <mc:AlternateContent xmlns:mc="http://schemas.openxmlformats.org/markup-compatibility/2006">
          <mc:Choice Requires="x14">
            <control shapeId="176145" r:id="rId18" name="Check Box 17">
              <controlPr defaultSize="0" autoFill="0" autoLine="0" autoPict="0" altText="January 1 - June 30, ">
                <anchor moveWithCells="1">
                  <from>
                    <xdr:col>1</xdr:col>
                    <xdr:colOff>85725</xdr:colOff>
                    <xdr:row>22</xdr:row>
                    <xdr:rowOff>9525</xdr:rowOff>
                  </from>
                  <to>
                    <xdr:col>4</xdr:col>
                    <xdr:colOff>0</xdr:colOff>
                    <xdr:row>22</xdr:row>
                    <xdr:rowOff>295275</xdr:rowOff>
                  </to>
                </anchor>
              </controlPr>
            </control>
          </mc:Choice>
        </mc:AlternateContent>
        <mc:AlternateContent xmlns:mc="http://schemas.openxmlformats.org/markup-compatibility/2006">
          <mc:Choice Requires="x14">
            <control shapeId="176146" r:id="rId19" name="Check Box 18">
              <controlPr defaultSize="0" autoFill="0" autoLine="0" autoPict="0" altText="January 1 - June 30, ">
                <anchor moveWithCells="1">
                  <from>
                    <xdr:col>1</xdr:col>
                    <xdr:colOff>85725</xdr:colOff>
                    <xdr:row>23</xdr:row>
                    <xdr:rowOff>66675</xdr:rowOff>
                  </from>
                  <to>
                    <xdr:col>2</xdr:col>
                    <xdr:colOff>1343025</xdr:colOff>
                    <xdr:row>23</xdr:row>
                    <xdr:rowOff>266700</xdr:rowOff>
                  </to>
                </anchor>
              </controlPr>
            </control>
          </mc:Choice>
        </mc:AlternateContent>
        <mc:AlternateContent xmlns:mc="http://schemas.openxmlformats.org/markup-compatibility/2006">
          <mc:Choice Requires="x14">
            <control shapeId="176147" r:id="rId20" name="Check Box 19">
              <controlPr defaultSize="0" autoFill="0" autoLine="0" autoPict="0" altText="January 1 - June 30, ">
                <anchor moveWithCells="1">
                  <from>
                    <xdr:col>1</xdr:col>
                    <xdr:colOff>85725</xdr:colOff>
                    <xdr:row>23</xdr:row>
                    <xdr:rowOff>28575</xdr:rowOff>
                  </from>
                  <to>
                    <xdr:col>4</xdr:col>
                    <xdr:colOff>9525</xdr:colOff>
                    <xdr:row>23</xdr:row>
                    <xdr:rowOff>295275</xdr:rowOff>
                  </to>
                </anchor>
              </controlPr>
            </control>
          </mc:Choice>
        </mc:AlternateContent>
        <mc:AlternateContent xmlns:mc="http://schemas.openxmlformats.org/markup-compatibility/2006">
          <mc:Choice Requires="x14">
            <control shapeId="176148" r:id="rId21" name="Check Box 20">
              <controlPr defaultSize="0" autoFill="0" autoLine="0" autoPict="0" altText="January 1 - June 30, ">
                <anchor moveWithCells="1">
                  <from>
                    <xdr:col>1</xdr:col>
                    <xdr:colOff>85725</xdr:colOff>
                    <xdr:row>26</xdr:row>
                    <xdr:rowOff>28575</xdr:rowOff>
                  </from>
                  <to>
                    <xdr:col>4</xdr:col>
                    <xdr:colOff>28575</xdr:colOff>
                    <xdr:row>26</xdr:row>
                    <xdr:rowOff>295275</xdr:rowOff>
                  </to>
                </anchor>
              </controlPr>
            </control>
          </mc:Choice>
        </mc:AlternateContent>
        <mc:AlternateContent xmlns:mc="http://schemas.openxmlformats.org/markup-compatibility/2006">
          <mc:Choice Requires="x14">
            <control shapeId="176149" r:id="rId22" name="Check Box 21">
              <controlPr defaultSize="0" autoFill="0" autoLine="0" autoPict="0" altText="January 1 - June 30, ">
                <anchor moveWithCells="1">
                  <from>
                    <xdr:col>1</xdr:col>
                    <xdr:colOff>85725</xdr:colOff>
                    <xdr:row>27</xdr:row>
                    <xdr:rowOff>66675</xdr:rowOff>
                  </from>
                  <to>
                    <xdr:col>2</xdr:col>
                    <xdr:colOff>1343025</xdr:colOff>
                    <xdr:row>27</xdr:row>
                    <xdr:rowOff>266700</xdr:rowOff>
                  </to>
                </anchor>
              </controlPr>
            </control>
          </mc:Choice>
        </mc:AlternateContent>
        <mc:AlternateContent xmlns:mc="http://schemas.openxmlformats.org/markup-compatibility/2006">
          <mc:Choice Requires="x14">
            <control shapeId="176150" r:id="rId23" name="Check Box 22">
              <controlPr defaultSize="0" autoFill="0" autoLine="0" autoPict="0" altText="January 1 - June 30, ">
                <anchor moveWithCells="1">
                  <from>
                    <xdr:col>1</xdr:col>
                    <xdr:colOff>85725</xdr:colOff>
                    <xdr:row>27</xdr:row>
                    <xdr:rowOff>66675</xdr:rowOff>
                  </from>
                  <to>
                    <xdr:col>2</xdr:col>
                    <xdr:colOff>1343025</xdr:colOff>
                    <xdr:row>27</xdr:row>
                    <xdr:rowOff>266700</xdr:rowOff>
                  </to>
                </anchor>
              </controlPr>
            </control>
          </mc:Choice>
        </mc:AlternateContent>
        <mc:AlternateContent xmlns:mc="http://schemas.openxmlformats.org/markup-compatibility/2006">
          <mc:Choice Requires="x14">
            <control shapeId="176151" r:id="rId24" name="Check Box 23">
              <controlPr defaultSize="0" autoFill="0" autoLine="0" autoPict="0" altText="January 1 - June 30, ">
                <anchor moveWithCells="1">
                  <from>
                    <xdr:col>1</xdr:col>
                    <xdr:colOff>85725</xdr:colOff>
                    <xdr:row>27</xdr:row>
                    <xdr:rowOff>28575</xdr:rowOff>
                  </from>
                  <to>
                    <xdr:col>4</xdr:col>
                    <xdr:colOff>0</xdr:colOff>
                    <xdr:row>28</xdr:row>
                    <xdr:rowOff>9525</xdr:rowOff>
                  </to>
                </anchor>
              </controlPr>
            </control>
          </mc:Choice>
        </mc:AlternateContent>
        <mc:AlternateContent xmlns:mc="http://schemas.openxmlformats.org/markup-compatibility/2006">
          <mc:Choice Requires="x14">
            <control shapeId="176152" r:id="rId25" name="Check Box 24">
              <controlPr defaultSize="0" autoFill="0" autoLine="0" autoPict="0">
                <anchor moveWithCells="1">
                  <from>
                    <xdr:col>4</xdr:col>
                    <xdr:colOff>85725</xdr:colOff>
                    <xdr:row>18</xdr:row>
                    <xdr:rowOff>9525</xdr:rowOff>
                  </from>
                  <to>
                    <xdr:col>8</xdr:col>
                    <xdr:colOff>419100</xdr:colOff>
                    <xdr:row>18</xdr:row>
                    <xdr:rowOff>295275</xdr:rowOff>
                  </to>
                </anchor>
              </controlPr>
            </control>
          </mc:Choice>
        </mc:AlternateContent>
        <mc:AlternateContent xmlns:mc="http://schemas.openxmlformats.org/markup-compatibility/2006">
          <mc:Choice Requires="x14">
            <control shapeId="176153" r:id="rId26" name="Check Box 25">
              <controlPr defaultSize="0" autoFill="0" autoLine="0" autoPict="0">
                <anchor moveWithCells="1">
                  <from>
                    <xdr:col>4</xdr:col>
                    <xdr:colOff>85725</xdr:colOff>
                    <xdr:row>19</xdr:row>
                    <xdr:rowOff>9525</xdr:rowOff>
                  </from>
                  <to>
                    <xdr:col>9</xdr:col>
                    <xdr:colOff>0</xdr:colOff>
                    <xdr:row>19</xdr:row>
                    <xdr:rowOff>295275</xdr:rowOff>
                  </to>
                </anchor>
              </controlPr>
            </control>
          </mc:Choice>
        </mc:AlternateContent>
        <mc:AlternateContent xmlns:mc="http://schemas.openxmlformats.org/markup-compatibility/2006">
          <mc:Choice Requires="x14">
            <control shapeId="176154" r:id="rId27" name="Check Box 26">
              <controlPr defaultSize="0" autoFill="0" autoLine="0" autoPict="0">
                <anchor moveWithCells="1">
                  <from>
                    <xdr:col>4</xdr:col>
                    <xdr:colOff>85725</xdr:colOff>
                    <xdr:row>22</xdr:row>
                    <xdr:rowOff>0</xdr:rowOff>
                  </from>
                  <to>
                    <xdr:col>9</xdr:col>
                    <xdr:colOff>0</xdr:colOff>
                    <xdr:row>22</xdr:row>
                    <xdr:rowOff>295275</xdr:rowOff>
                  </to>
                </anchor>
              </controlPr>
            </control>
          </mc:Choice>
        </mc:AlternateContent>
        <mc:AlternateContent xmlns:mc="http://schemas.openxmlformats.org/markup-compatibility/2006">
          <mc:Choice Requires="x14">
            <control shapeId="176155" r:id="rId28" name="Check Box 27">
              <controlPr defaultSize="0" autoFill="0" autoLine="0" autoPict="0">
                <anchor moveWithCells="1">
                  <from>
                    <xdr:col>4</xdr:col>
                    <xdr:colOff>85725</xdr:colOff>
                    <xdr:row>22</xdr:row>
                    <xdr:rowOff>295275</xdr:rowOff>
                  </from>
                  <to>
                    <xdr:col>8</xdr:col>
                    <xdr:colOff>419100</xdr:colOff>
                    <xdr:row>23</xdr:row>
                    <xdr:rowOff>295275</xdr:rowOff>
                  </to>
                </anchor>
              </controlPr>
            </control>
          </mc:Choice>
        </mc:AlternateContent>
        <mc:AlternateContent xmlns:mc="http://schemas.openxmlformats.org/markup-compatibility/2006">
          <mc:Choice Requires="x14">
            <control shapeId="176156" r:id="rId29" name="Check Box 28">
              <controlPr defaultSize="0" autoFill="0" autoLine="0" autoPict="0">
                <anchor moveWithCells="1">
                  <from>
                    <xdr:col>4</xdr:col>
                    <xdr:colOff>104775</xdr:colOff>
                    <xdr:row>26</xdr:row>
                    <xdr:rowOff>9525</xdr:rowOff>
                  </from>
                  <to>
                    <xdr:col>8</xdr:col>
                    <xdr:colOff>409575</xdr:colOff>
                    <xdr:row>26</xdr:row>
                    <xdr:rowOff>276225</xdr:rowOff>
                  </to>
                </anchor>
              </controlPr>
            </control>
          </mc:Choice>
        </mc:AlternateContent>
        <mc:AlternateContent xmlns:mc="http://schemas.openxmlformats.org/markup-compatibility/2006">
          <mc:Choice Requires="x14">
            <control shapeId="176157" r:id="rId30" name="Check Box 29">
              <controlPr defaultSize="0" autoFill="0" autoLine="0" autoPict="0">
                <anchor moveWithCells="1">
                  <from>
                    <xdr:col>4</xdr:col>
                    <xdr:colOff>104775</xdr:colOff>
                    <xdr:row>27</xdr:row>
                    <xdr:rowOff>38100</xdr:rowOff>
                  </from>
                  <to>
                    <xdr:col>9</xdr:col>
                    <xdr:colOff>0</xdr:colOff>
                    <xdr:row>27</xdr:row>
                    <xdr:rowOff>276225</xdr:rowOff>
                  </to>
                </anchor>
              </controlPr>
            </control>
          </mc:Choice>
        </mc:AlternateContent>
        <mc:AlternateContent xmlns:mc="http://schemas.openxmlformats.org/markup-compatibility/2006">
          <mc:Choice Requires="x14">
            <control shapeId="176158" r:id="rId31" name="Check Box 30">
              <controlPr defaultSize="0" autoFill="0" autoLine="0" autoPict="0">
                <anchor moveWithCells="1">
                  <from>
                    <xdr:col>4</xdr:col>
                    <xdr:colOff>104775</xdr:colOff>
                    <xdr:row>30</xdr:row>
                    <xdr:rowOff>0</xdr:rowOff>
                  </from>
                  <to>
                    <xdr:col>9</xdr:col>
                    <xdr:colOff>0</xdr:colOff>
                    <xdr:row>30</xdr:row>
                    <xdr:rowOff>276225</xdr:rowOff>
                  </to>
                </anchor>
              </controlPr>
            </control>
          </mc:Choice>
        </mc:AlternateContent>
        <mc:AlternateContent xmlns:mc="http://schemas.openxmlformats.org/markup-compatibility/2006">
          <mc:Choice Requires="x14">
            <control shapeId="176159" r:id="rId32" name="Check Box 31">
              <controlPr defaultSize="0" autoFill="0" autoLine="0" autoPict="0" altText="January 1 - June 30, ">
                <anchor moveWithCells="1">
                  <from>
                    <xdr:col>1</xdr:col>
                    <xdr:colOff>85725</xdr:colOff>
                    <xdr:row>30</xdr:row>
                    <xdr:rowOff>0</xdr:rowOff>
                  </from>
                  <to>
                    <xdr:col>4</xdr:col>
                    <xdr:colOff>0</xdr:colOff>
                    <xdr:row>30</xdr:row>
                    <xdr:rowOff>276225</xdr:rowOff>
                  </to>
                </anchor>
              </controlPr>
            </control>
          </mc:Choice>
        </mc:AlternateContent>
        <mc:AlternateContent xmlns:mc="http://schemas.openxmlformats.org/markup-compatibility/2006">
          <mc:Choice Requires="x14">
            <control shapeId="176160" r:id="rId33" name="Check Box 32">
              <controlPr defaultSize="0" autoFill="0" autoLine="0" autoPict="0">
                <anchor moveWithCells="1">
                  <from>
                    <xdr:col>0</xdr:col>
                    <xdr:colOff>142875</xdr:colOff>
                    <xdr:row>36</xdr:row>
                    <xdr:rowOff>28575</xdr:rowOff>
                  </from>
                  <to>
                    <xdr:col>3</xdr:col>
                    <xdr:colOff>66675</xdr:colOff>
                    <xdr:row>36</xdr:row>
                    <xdr:rowOff>304800</xdr:rowOff>
                  </to>
                </anchor>
              </controlPr>
            </control>
          </mc:Choice>
        </mc:AlternateContent>
        <mc:AlternateContent xmlns:mc="http://schemas.openxmlformats.org/markup-compatibility/2006">
          <mc:Choice Requires="x14">
            <control shapeId="176161" r:id="rId34" name="Check Box 33">
              <controlPr defaultSize="0" autoFill="0" autoLine="0" autoPict="0">
                <anchor moveWithCells="1">
                  <from>
                    <xdr:col>3</xdr:col>
                    <xdr:colOff>142875</xdr:colOff>
                    <xdr:row>36</xdr:row>
                    <xdr:rowOff>9525</xdr:rowOff>
                  </from>
                  <to>
                    <xdr:col>6</xdr:col>
                    <xdr:colOff>600075</xdr:colOff>
                    <xdr:row>36</xdr:row>
                    <xdr:rowOff>304800</xdr:rowOff>
                  </to>
                </anchor>
              </controlPr>
            </control>
          </mc:Choice>
        </mc:AlternateContent>
        <mc:AlternateContent xmlns:mc="http://schemas.openxmlformats.org/markup-compatibility/2006">
          <mc:Choice Requires="x14">
            <control shapeId="176162" r:id="rId35" name="Check Box 34">
              <controlPr defaultSize="0" autoFill="0" autoLine="0" autoPict="0">
                <anchor moveWithCells="1">
                  <from>
                    <xdr:col>0</xdr:col>
                    <xdr:colOff>142875</xdr:colOff>
                    <xdr:row>37</xdr:row>
                    <xdr:rowOff>9525</xdr:rowOff>
                  </from>
                  <to>
                    <xdr:col>3</xdr:col>
                    <xdr:colOff>28575</xdr:colOff>
                    <xdr:row>37</xdr:row>
                    <xdr:rowOff>295275</xdr:rowOff>
                  </to>
                </anchor>
              </controlPr>
            </control>
          </mc:Choice>
        </mc:AlternateContent>
        <mc:AlternateContent xmlns:mc="http://schemas.openxmlformats.org/markup-compatibility/2006">
          <mc:Choice Requires="x14">
            <control shapeId="176163" r:id="rId36" name="Check Box 35">
              <controlPr defaultSize="0" autoFill="0" autoLine="0" autoPict="0">
                <anchor moveWithCells="1">
                  <from>
                    <xdr:col>0</xdr:col>
                    <xdr:colOff>142875</xdr:colOff>
                    <xdr:row>39</xdr:row>
                    <xdr:rowOff>304800</xdr:rowOff>
                  </from>
                  <to>
                    <xdr:col>2</xdr:col>
                    <xdr:colOff>1381125</xdr:colOff>
                    <xdr:row>40</xdr:row>
                    <xdr:rowOff>295275</xdr:rowOff>
                  </to>
                </anchor>
              </controlPr>
            </control>
          </mc:Choice>
        </mc:AlternateContent>
        <mc:AlternateContent xmlns:mc="http://schemas.openxmlformats.org/markup-compatibility/2006">
          <mc:Choice Requires="x14">
            <control shapeId="176164" r:id="rId37" name="Check Box 36">
              <controlPr defaultSize="0" autoFill="0" autoLine="0" autoPict="0">
                <anchor moveWithCells="1">
                  <from>
                    <xdr:col>0</xdr:col>
                    <xdr:colOff>142875</xdr:colOff>
                    <xdr:row>41</xdr:row>
                    <xdr:rowOff>9525</xdr:rowOff>
                  </from>
                  <to>
                    <xdr:col>2</xdr:col>
                    <xdr:colOff>1400175</xdr:colOff>
                    <xdr:row>41</xdr:row>
                    <xdr:rowOff>304800</xdr:rowOff>
                  </to>
                </anchor>
              </controlPr>
            </control>
          </mc:Choice>
        </mc:AlternateContent>
        <mc:AlternateContent xmlns:mc="http://schemas.openxmlformats.org/markup-compatibility/2006">
          <mc:Choice Requires="x14">
            <control shapeId="176165" r:id="rId38" name="Check Box 37">
              <controlPr defaultSize="0" autoFill="0" autoLine="0" autoPict="0">
                <anchor moveWithCells="1">
                  <from>
                    <xdr:col>0</xdr:col>
                    <xdr:colOff>142875</xdr:colOff>
                    <xdr:row>44</xdr:row>
                    <xdr:rowOff>0</xdr:rowOff>
                  </from>
                  <to>
                    <xdr:col>3</xdr:col>
                    <xdr:colOff>0</xdr:colOff>
                    <xdr:row>45</xdr:row>
                    <xdr:rowOff>0</xdr:rowOff>
                  </to>
                </anchor>
              </controlPr>
            </control>
          </mc:Choice>
        </mc:AlternateContent>
        <mc:AlternateContent xmlns:mc="http://schemas.openxmlformats.org/markup-compatibility/2006">
          <mc:Choice Requires="x14">
            <control shapeId="176167" r:id="rId39" name="Check Box 39">
              <controlPr defaultSize="0" autoFill="0" autoLine="0" autoPict="0">
                <anchor moveWithCells="1">
                  <from>
                    <xdr:col>0</xdr:col>
                    <xdr:colOff>142875</xdr:colOff>
                    <xdr:row>47</xdr:row>
                    <xdr:rowOff>304800</xdr:rowOff>
                  </from>
                  <to>
                    <xdr:col>1</xdr:col>
                    <xdr:colOff>457200</xdr:colOff>
                    <xdr:row>48</xdr:row>
                    <xdr:rowOff>295275</xdr:rowOff>
                  </to>
                </anchor>
              </controlPr>
            </control>
          </mc:Choice>
        </mc:AlternateContent>
        <mc:AlternateContent xmlns:mc="http://schemas.openxmlformats.org/markup-compatibility/2006">
          <mc:Choice Requires="x14">
            <control shapeId="176168" r:id="rId40" name="Check Box 40">
              <controlPr defaultSize="0" autoFill="0" autoLine="0" autoPict="0">
                <anchor moveWithCells="1">
                  <from>
                    <xdr:col>0</xdr:col>
                    <xdr:colOff>142875</xdr:colOff>
                    <xdr:row>49</xdr:row>
                    <xdr:rowOff>9525</xdr:rowOff>
                  </from>
                  <to>
                    <xdr:col>3</xdr:col>
                    <xdr:colOff>0</xdr:colOff>
                    <xdr:row>50</xdr:row>
                    <xdr:rowOff>0</xdr:rowOff>
                  </to>
                </anchor>
              </controlPr>
            </control>
          </mc:Choice>
        </mc:AlternateContent>
        <mc:AlternateContent xmlns:mc="http://schemas.openxmlformats.org/markup-compatibility/2006">
          <mc:Choice Requires="x14">
            <control shapeId="176169" r:id="rId41" name="Check Box 41">
              <controlPr defaultSize="0" autoFill="0" autoLine="0" autoPict="0">
                <anchor moveWithCells="1">
                  <from>
                    <xdr:col>0</xdr:col>
                    <xdr:colOff>142875</xdr:colOff>
                    <xdr:row>50</xdr:row>
                    <xdr:rowOff>0</xdr:rowOff>
                  </from>
                  <to>
                    <xdr:col>3</xdr:col>
                    <xdr:colOff>9525</xdr:colOff>
                    <xdr:row>50</xdr:row>
                    <xdr:rowOff>295275</xdr:rowOff>
                  </to>
                </anchor>
              </controlPr>
            </control>
          </mc:Choice>
        </mc:AlternateContent>
        <mc:AlternateContent xmlns:mc="http://schemas.openxmlformats.org/markup-compatibility/2006">
          <mc:Choice Requires="x14">
            <control shapeId="176170" r:id="rId42" name="Check Box 42">
              <controlPr defaultSize="0" autoFill="0" autoLine="0" autoPict="0">
                <anchor moveWithCells="1">
                  <from>
                    <xdr:col>0</xdr:col>
                    <xdr:colOff>142875</xdr:colOff>
                    <xdr:row>53</xdr:row>
                    <xdr:rowOff>9525</xdr:rowOff>
                  </from>
                  <to>
                    <xdr:col>2</xdr:col>
                    <xdr:colOff>1400175</xdr:colOff>
                    <xdr:row>54</xdr:row>
                    <xdr:rowOff>9525</xdr:rowOff>
                  </to>
                </anchor>
              </controlPr>
            </control>
          </mc:Choice>
        </mc:AlternateContent>
        <mc:AlternateContent xmlns:mc="http://schemas.openxmlformats.org/markup-compatibility/2006">
          <mc:Choice Requires="x14">
            <control shapeId="176171" r:id="rId43" name="Check Box 43">
              <controlPr defaultSize="0" autoFill="0" autoLine="0" autoPict="0">
                <anchor moveWithCells="1">
                  <from>
                    <xdr:col>0</xdr:col>
                    <xdr:colOff>142875</xdr:colOff>
                    <xdr:row>54</xdr:row>
                    <xdr:rowOff>0</xdr:rowOff>
                  </from>
                  <to>
                    <xdr:col>3</xdr:col>
                    <xdr:colOff>9525</xdr:colOff>
                    <xdr:row>54</xdr:row>
                    <xdr:rowOff>295275</xdr:rowOff>
                  </to>
                </anchor>
              </controlPr>
            </control>
          </mc:Choice>
        </mc:AlternateContent>
        <mc:AlternateContent xmlns:mc="http://schemas.openxmlformats.org/markup-compatibility/2006">
          <mc:Choice Requires="x14">
            <control shapeId="176172" r:id="rId44" name="Check Box 44">
              <controlPr defaultSize="0" autoFill="0" autoLine="0" autoPict="0">
                <anchor moveWithCells="1">
                  <from>
                    <xdr:col>0</xdr:col>
                    <xdr:colOff>142875</xdr:colOff>
                    <xdr:row>57</xdr:row>
                    <xdr:rowOff>9525</xdr:rowOff>
                  </from>
                  <to>
                    <xdr:col>3</xdr:col>
                    <xdr:colOff>0</xdr:colOff>
                    <xdr:row>58</xdr:row>
                    <xdr:rowOff>0</xdr:rowOff>
                  </to>
                </anchor>
              </controlPr>
            </control>
          </mc:Choice>
        </mc:AlternateContent>
        <mc:AlternateContent xmlns:mc="http://schemas.openxmlformats.org/markup-compatibility/2006">
          <mc:Choice Requires="x14">
            <control shapeId="176173" r:id="rId45" name="Check Box 45">
              <controlPr defaultSize="0" autoFill="0" autoLine="0" autoPict="0">
                <anchor moveWithCells="1">
                  <from>
                    <xdr:col>0</xdr:col>
                    <xdr:colOff>142875</xdr:colOff>
                    <xdr:row>58</xdr:row>
                    <xdr:rowOff>0</xdr:rowOff>
                  </from>
                  <to>
                    <xdr:col>2</xdr:col>
                    <xdr:colOff>1400175</xdr:colOff>
                    <xdr:row>59</xdr:row>
                    <xdr:rowOff>0</xdr:rowOff>
                  </to>
                </anchor>
              </controlPr>
            </control>
          </mc:Choice>
        </mc:AlternateContent>
        <mc:AlternateContent xmlns:mc="http://schemas.openxmlformats.org/markup-compatibility/2006">
          <mc:Choice Requires="x14">
            <control shapeId="176174" r:id="rId46" name="Check Box 46">
              <controlPr defaultSize="0" autoFill="0" autoLine="0" autoPict="0">
                <anchor moveWithCells="1">
                  <from>
                    <xdr:col>0</xdr:col>
                    <xdr:colOff>142875</xdr:colOff>
                    <xdr:row>61</xdr:row>
                    <xdr:rowOff>9525</xdr:rowOff>
                  </from>
                  <to>
                    <xdr:col>2</xdr:col>
                    <xdr:colOff>1381125</xdr:colOff>
                    <xdr:row>61</xdr:row>
                    <xdr:rowOff>304800</xdr:rowOff>
                  </to>
                </anchor>
              </controlPr>
            </control>
          </mc:Choice>
        </mc:AlternateContent>
        <mc:AlternateContent xmlns:mc="http://schemas.openxmlformats.org/markup-compatibility/2006">
          <mc:Choice Requires="x14">
            <control shapeId="176175" r:id="rId47" name="Check Box 47">
              <controlPr defaultSize="0" autoFill="0" autoLine="0" autoPict="0">
                <anchor moveWithCells="1">
                  <from>
                    <xdr:col>0</xdr:col>
                    <xdr:colOff>142875</xdr:colOff>
                    <xdr:row>62</xdr:row>
                    <xdr:rowOff>0</xdr:rowOff>
                  </from>
                  <to>
                    <xdr:col>3</xdr:col>
                    <xdr:colOff>9525</xdr:colOff>
                    <xdr:row>62</xdr:row>
                    <xdr:rowOff>295275</xdr:rowOff>
                  </to>
                </anchor>
              </controlPr>
            </control>
          </mc:Choice>
        </mc:AlternateContent>
        <mc:AlternateContent xmlns:mc="http://schemas.openxmlformats.org/markup-compatibility/2006">
          <mc:Choice Requires="x14">
            <control shapeId="176176" r:id="rId48" name="Check Box 48">
              <controlPr defaultSize="0" autoFill="0" autoLine="0" autoPict="0">
                <anchor moveWithCells="1">
                  <from>
                    <xdr:col>3</xdr:col>
                    <xdr:colOff>142875</xdr:colOff>
                    <xdr:row>37</xdr:row>
                    <xdr:rowOff>0</xdr:rowOff>
                  </from>
                  <to>
                    <xdr:col>7</xdr:col>
                    <xdr:colOff>9525</xdr:colOff>
                    <xdr:row>38</xdr:row>
                    <xdr:rowOff>0</xdr:rowOff>
                  </to>
                </anchor>
              </controlPr>
            </control>
          </mc:Choice>
        </mc:AlternateContent>
        <mc:AlternateContent xmlns:mc="http://schemas.openxmlformats.org/markup-compatibility/2006">
          <mc:Choice Requires="x14">
            <control shapeId="176177" r:id="rId49" name="Check Box 49">
              <controlPr defaultSize="0" autoFill="0" autoLine="0" autoPict="0">
                <anchor moveWithCells="1">
                  <from>
                    <xdr:col>3</xdr:col>
                    <xdr:colOff>142875</xdr:colOff>
                    <xdr:row>40</xdr:row>
                    <xdr:rowOff>9525</xdr:rowOff>
                  </from>
                  <to>
                    <xdr:col>7</xdr:col>
                    <xdr:colOff>9525</xdr:colOff>
                    <xdr:row>40</xdr:row>
                    <xdr:rowOff>304800</xdr:rowOff>
                  </to>
                </anchor>
              </controlPr>
            </control>
          </mc:Choice>
        </mc:AlternateContent>
        <mc:AlternateContent xmlns:mc="http://schemas.openxmlformats.org/markup-compatibility/2006">
          <mc:Choice Requires="x14">
            <control shapeId="176178" r:id="rId50" name="Check Box 50">
              <controlPr defaultSize="0" autoFill="0" autoLine="0" autoPict="0">
                <anchor moveWithCells="1">
                  <from>
                    <xdr:col>3</xdr:col>
                    <xdr:colOff>142875</xdr:colOff>
                    <xdr:row>41</xdr:row>
                    <xdr:rowOff>0</xdr:rowOff>
                  </from>
                  <to>
                    <xdr:col>7</xdr:col>
                    <xdr:colOff>0</xdr:colOff>
                    <xdr:row>41</xdr:row>
                    <xdr:rowOff>304800</xdr:rowOff>
                  </to>
                </anchor>
              </controlPr>
            </control>
          </mc:Choice>
        </mc:AlternateContent>
        <mc:AlternateContent xmlns:mc="http://schemas.openxmlformats.org/markup-compatibility/2006">
          <mc:Choice Requires="x14">
            <control shapeId="176179" r:id="rId51" name="Check Box 51">
              <controlPr defaultSize="0" autoFill="0" autoLine="0" autoPict="0">
                <anchor moveWithCells="1">
                  <from>
                    <xdr:col>3</xdr:col>
                    <xdr:colOff>142875</xdr:colOff>
                    <xdr:row>44</xdr:row>
                    <xdr:rowOff>9525</xdr:rowOff>
                  </from>
                  <to>
                    <xdr:col>6</xdr:col>
                    <xdr:colOff>600075</xdr:colOff>
                    <xdr:row>44</xdr:row>
                    <xdr:rowOff>304800</xdr:rowOff>
                  </to>
                </anchor>
              </controlPr>
            </control>
          </mc:Choice>
        </mc:AlternateContent>
        <mc:AlternateContent xmlns:mc="http://schemas.openxmlformats.org/markup-compatibility/2006">
          <mc:Choice Requires="x14">
            <control shapeId="176180" r:id="rId52" name="Check Box 52">
              <controlPr defaultSize="0" autoFill="0" autoLine="0" autoPict="0">
                <anchor moveWithCells="1">
                  <from>
                    <xdr:col>3</xdr:col>
                    <xdr:colOff>142875</xdr:colOff>
                    <xdr:row>45</xdr:row>
                    <xdr:rowOff>0</xdr:rowOff>
                  </from>
                  <to>
                    <xdr:col>7</xdr:col>
                    <xdr:colOff>9525</xdr:colOff>
                    <xdr:row>46</xdr:row>
                    <xdr:rowOff>0</xdr:rowOff>
                  </to>
                </anchor>
              </controlPr>
            </control>
          </mc:Choice>
        </mc:AlternateContent>
        <mc:AlternateContent xmlns:mc="http://schemas.openxmlformats.org/markup-compatibility/2006">
          <mc:Choice Requires="x14">
            <control shapeId="176181" r:id="rId53" name="Check Box 53">
              <controlPr defaultSize="0" autoFill="0" autoLine="0" autoPict="0">
                <anchor moveWithCells="1">
                  <from>
                    <xdr:col>3</xdr:col>
                    <xdr:colOff>142875</xdr:colOff>
                    <xdr:row>48</xdr:row>
                    <xdr:rowOff>0</xdr:rowOff>
                  </from>
                  <to>
                    <xdr:col>6</xdr:col>
                    <xdr:colOff>600075</xdr:colOff>
                    <xdr:row>49</xdr:row>
                    <xdr:rowOff>0</xdr:rowOff>
                  </to>
                </anchor>
              </controlPr>
            </control>
          </mc:Choice>
        </mc:AlternateContent>
        <mc:AlternateContent xmlns:mc="http://schemas.openxmlformats.org/markup-compatibility/2006">
          <mc:Choice Requires="x14">
            <control shapeId="176182" r:id="rId54" name="Check Box 54">
              <controlPr defaultSize="0" autoFill="0" autoLine="0" autoPict="0">
                <anchor moveWithCells="1">
                  <from>
                    <xdr:col>3</xdr:col>
                    <xdr:colOff>142875</xdr:colOff>
                    <xdr:row>49</xdr:row>
                    <xdr:rowOff>9525</xdr:rowOff>
                  </from>
                  <to>
                    <xdr:col>6</xdr:col>
                    <xdr:colOff>600075</xdr:colOff>
                    <xdr:row>49</xdr:row>
                    <xdr:rowOff>304800</xdr:rowOff>
                  </to>
                </anchor>
              </controlPr>
            </control>
          </mc:Choice>
        </mc:AlternateContent>
        <mc:AlternateContent xmlns:mc="http://schemas.openxmlformats.org/markup-compatibility/2006">
          <mc:Choice Requires="x14">
            <control shapeId="176183" r:id="rId55" name="Check Box 55">
              <controlPr defaultSize="0" autoFill="0" autoLine="0" autoPict="0">
                <anchor moveWithCells="1">
                  <from>
                    <xdr:col>3</xdr:col>
                    <xdr:colOff>142875</xdr:colOff>
                    <xdr:row>50</xdr:row>
                    <xdr:rowOff>9525</xdr:rowOff>
                  </from>
                  <to>
                    <xdr:col>7</xdr:col>
                    <xdr:colOff>0</xdr:colOff>
                    <xdr:row>51</xdr:row>
                    <xdr:rowOff>0</xdr:rowOff>
                  </to>
                </anchor>
              </controlPr>
            </control>
          </mc:Choice>
        </mc:AlternateContent>
        <mc:AlternateContent xmlns:mc="http://schemas.openxmlformats.org/markup-compatibility/2006">
          <mc:Choice Requires="x14">
            <control shapeId="176184" r:id="rId56" name="Check Box 56">
              <controlPr defaultSize="0" autoFill="0" autoLine="0" autoPict="0">
                <anchor moveWithCells="1">
                  <from>
                    <xdr:col>3</xdr:col>
                    <xdr:colOff>142875</xdr:colOff>
                    <xdr:row>53</xdr:row>
                    <xdr:rowOff>9525</xdr:rowOff>
                  </from>
                  <to>
                    <xdr:col>7</xdr:col>
                    <xdr:colOff>0</xdr:colOff>
                    <xdr:row>53</xdr:row>
                    <xdr:rowOff>304800</xdr:rowOff>
                  </to>
                </anchor>
              </controlPr>
            </control>
          </mc:Choice>
        </mc:AlternateContent>
        <mc:AlternateContent xmlns:mc="http://schemas.openxmlformats.org/markup-compatibility/2006">
          <mc:Choice Requires="x14">
            <control shapeId="176185" r:id="rId57" name="Check Box 57">
              <controlPr defaultSize="0" autoFill="0" autoLine="0" autoPict="0">
                <anchor moveWithCells="1">
                  <from>
                    <xdr:col>3</xdr:col>
                    <xdr:colOff>142875</xdr:colOff>
                    <xdr:row>54</xdr:row>
                    <xdr:rowOff>0</xdr:rowOff>
                  </from>
                  <to>
                    <xdr:col>7</xdr:col>
                    <xdr:colOff>0</xdr:colOff>
                    <xdr:row>54</xdr:row>
                    <xdr:rowOff>295275</xdr:rowOff>
                  </to>
                </anchor>
              </controlPr>
            </control>
          </mc:Choice>
        </mc:AlternateContent>
        <mc:AlternateContent xmlns:mc="http://schemas.openxmlformats.org/markup-compatibility/2006">
          <mc:Choice Requires="x14">
            <control shapeId="176186" r:id="rId58" name="Check Box 58">
              <controlPr defaultSize="0" autoFill="0" autoLine="0" autoPict="0">
                <anchor moveWithCells="1">
                  <from>
                    <xdr:col>3</xdr:col>
                    <xdr:colOff>142875</xdr:colOff>
                    <xdr:row>57</xdr:row>
                    <xdr:rowOff>0</xdr:rowOff>
                  </from>
                  <to>
                    <xdr:col>6</xdr:col>
                    <xdr:colOff>600075</xdr:colOff>
                    <xdr:row>58</xdr:row>
                    <xdr:rowOff>0</xdr:rowOff>
                  </to>
                </anchor>
              </controlPr>
            </control>
          </mc:Choice>
        </mc:AlternateContent>
        <mc:AlternateContent xmlns:mc="http://schemas.openxmlformats.org/markup-compatibility/2006">
          <mc:Choice Requires="x14">
            <control shapeId="176187" r:id="rId59" name="Check Box 59">
              <controlPr defaultSize="0" autoFill="0" autoLine="0" autoPict="0">
                <anchor moveWithCells="1">
                  <from>
                    <xdr:col>3</xdr:col>
                    <xdr:colOff>142875</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76188" r:id="rId60" name="Check Box 60">
              <controlPr defaultSize="0" autoFill="0" autoLine="0" autoPict="0">
                <anchor moveWithCells="1">
                  <from>
                    <xdr:col>3</xdr:col>
                    <xdr:colOff>142875</xdr:colOff>
                    <xdr:row>61</xdr:row>
                    <xdr:rowOff>9525</xdr:rowOff>
                  </from>
                  <to>
                    <xdr:col>7</xdr:col>
                    <xdr:colOff>0</xdr:colOff>
                    <xdr:row>62</xdr:row>
                    <xdr:rowOff>0</xdr:rowOff>
                  </to>
                </anchor>
              </controlPr>
            </control>
          </mc:Choice>
        </mc:AlternateContent>
        <mc:AlternateContent xmlns:mc="http://schemas.openxmlformats.org/markup-compatibility/2006">
          <mc:Choice Requires="x14">
            <control shapeId="176189" r:id="rId61" name="Check Box 61">
              <controlPr defaultSize="0" autoFill="0" autoLine="0" autoPict="0">
                <anchor moveWithCells="1">
                  <from>
                    <xdr:col>3</xdr:col>
                    <xdr:colOff>142875</xdr:colOff>
                    <xdr:row>62</xdr:row>
                    <xdr:rowOff>0</xdr:rowOff>
                  </from>
                  <to>
                    <xdr:col>6</xdr:col>
                    <xdr:colOff>600075</xdr:colOff>
                    <xdr:row>62</xdr:row>
                    <xdr:rowOff>304800</xdr:rowOff>
                  </to>
                </anchor>
              </controlPr>
            </control>
          </mc:Choice>
        </mc:AlternateContent>
        <mc:AlternateContent xmlns:mc="http://schemas.openxmlformats.org/markup-compatibility/2006">
          <mc:Choice Requires="x14">
            <control shapeId="176190" r:id="rId62" name="Check Box 62">
              <controlPr defaultSize="0" autoFill="0" autoLine="0" autoPict="0">
                <anchor moveWithCells="1">
                  <from>
                    <xdr:col>0</xdr:col>
                    <xdr:colOff>142875</xdr:colOff>
                    <xdr:row>64</xdr:row>
                    <xdr:rowOff>304800</xdr:rowOff>
                  </from>
                  <to>
                    <xdr:col>3</xdr:col>
                    <xdr:colOff>0</xdr:colOff>
                    <xdr:row>66</xdr:row>
                    <xdr:rowOff>9525</xdr:rowOff>
                  </to>
                </anchor>
              </controlPr>
            </control>
          </mc:Choice>
        </mc:AlternateContent>
        <mc:AlternateContent xmlns:mc="http://schemas.openxmlformats.org/markup-compatibility/2006">
          <mc:Choice Requires="x14">
            <control shapeId="176191" r:id="rId63" name="Check Box 63">
              <controlPr defaultSize="0" autoFill="0" autoLine="0" autoPict="0">
                <anchor moveWithCells="1">
                  <from>
                    <xdr:col>0</xdr:col>
                    <xdr:colOff>142875</xdr:colOff>
                    <xdr:row>66</xdr:row>
                    <xdr:rowOff>0</xdr:rowOff>
                  </from>
                  <to>
                    <xdr:col>3</xdr:col>
                    <xdr:colOff>0</xdr:colOff>
                    <xdr:row>66</xdr:row>
                    <xdr:rowOff>295275</xdr:rowOff>
                  </to>
                </anchor>
              </controlPr>
            </control>
          </mc:Choice>
        </mc:AlternateContent>
        <mc:AlternateContent xmlns:mc="http://schemas.openxmlformats.org/markup-compatibility/2006">
          <mc:Choice Requires="x14">
            <control shapeId="176192" r:id="rId64" name="Check Box 64">
              <controlPr defaultSize="0" autoFill="0" autoLine="0" autoPict="0">
                <anchor moveWithCells="1">
                  <from>
                    <xdr:col>3</xdr:col>
                    <xdr:colOff>142875</xdr:colOff>
                    <xdr:row>65</xdr:row>
                    <xdr:rowOff>9525</xdr:rowOff>
                  </from>
                  <to>
                    <xdr:col>6</xdr:col>
                    <xdr:colOff>600075</xdr:colOff>
                    <xdr:row>66</xdr:row>
                    <xdr:rowOff>0</xdr:rowOff>
                  </to>
                </anchor>
              </controlPr>
            </control>
          </mc:Choice>
        </mc:AlternateContent>
        <mc:AlternateContent xmlns:mc="http://schemas.openxmlformats.org/markup-compatibility/2006">
          <mc:Choice Requires="x14">
            <control shapeId="176193" r:id="rId65" name="Check Box 65">
              <controlPr defaultSize="0" autoFill="0" autoLine="0" autoPict="0">
                <anchor moveWithCells="1">
                  <from>
                    <xdr:col>3</xdr:col>
                    <xdr:colOff>142875</xdr:colOff>
                    <xdr:row>65</xdr:row>
                    <xdr:rowOff>304800</xdr:rowOff>
                  </from>
                  <to>
                    <xdr:col>7</xdr:col>
                    <xdr:colOff>0</xdr:colOff>
                    <xdr:row>66</xdr:row>
                    <xdr:rowOff>304800</xdr:rowOff>
                  </to>
                </anchor>
              </controlPr>
            </control>
          </mc:Choice>
        </mc:AlternateContent>
        <mc:AlternateContent xmlns:mc="http://schemas.openxmlformats.org/markup-compatibility/2006">
          <mc:Choice Requires="x14">
            <control shapeId="176195" r:id="rId66" name="Check Box 67">
              <controlPr defaultSize="0" autoFill="0" autoLine="0" autoPict="0">
                <anchor moveWithCells="1">
                  <from>
                    <xdr:col>0</xdr:col>
                    <xdr:colOff>142875</xdr:colOff>
                    <xdr:row>45</xdr:row>
                    <xdr:rowOff>9525</xdr:rowOff>
                  </from>
                  <to>
                    <xdr:col>2</xdr:col>
                    <xdr:colOff>1400175</xdr:colOff>
                    <xdr:row>45</xdr:row>
                    <xdr:rowOff>304800</xdr:rowOff>
                  </to>
                </anchor>
              </controlPr>
            </control>
          </mc:Choice>
        </mc:AlternateContent>
      </controls>
    </mc:Choice>
  </mc:AlternateConten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
  <sheetViews>
    <sheetView workbookViewId="0">
      <selection activeCell="H27" sqref="H27"/>
    </sheetView>
  </sheetViews>
  <sheetFormatPr defaultRowHeight="15"/>
  <sheetData/>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827</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65" priority="3" operator="equal">
      <formula>"varies"</formula>
    </cfRule>
  </conditionalFormatting>
  <conditionalFormatting sqref="D47:E64">
    <cfRule type="cellIs" dxfId="8364" priority="2" operator="equal">
      <formula>"varies"</formula>
    </cfRule>
  </conditionalFormatting>
  <conditionalFormatting sqref="I47 I49 H47:H49 H50:I64">
    <cfRule type="cellIs" dxfId="8363" priority="1" operator="equal">
      <formula>"varies"</formula>
    </cfRule>
  </conditionalFormatting>
  <dataValidations count="1">
    <dataValidation type="list" showInputMessage="1" showErrorMessage="1" sqref="F47:F64" xr:uid="{00000000-0002-0000-11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836</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62" priority="3" operator="equal">
      <formula>"varies"</formula>
    </cfRule>
  </conditionalFormatting>
  <conditionalFormatting sqref="D47:E64">
    <cfRule type="cellIs" dxfId="8361" priority="2" operator="equal">
      <formula>"varies"</formula>
    </cfRule>
  </conditionalFormatting>
  <conditionalFormatting sqref="I47 I49 H47:H49 H50:I64">
    <cfRule type="cellIs" dxfId="8360" priority="1" operator="equal">
      <formula>"varies"</formula>
    </cfRule>
  </conditionalFormatting>
  <dataValidations count="1">
    <dataValidation type="list" showInputMessage="1" showErrorMessage="1" sqref="F47:F64" xr:uid="{00000000-0002-0000-12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99"/>
    <pageSetUpPr fitToPage="1"/>
  </sheetPr>
  <dimension ref="A2:O105"/>
  <sheetViews>
    <sheetView workbookViewId="0">
      <selection activeCell="C101" sqref="C101"/>
    </sheetView>
  </sheetViews>
  <sheetFormatPr defaultColWidth="9.140625" defaultRowHeight="15"/>
  <cols>
    <col min="1" max="1" width="14" style="1120" customWidth="1"/>
    <col min="2" max="2" width="4.85546875" style="1120" customWidth="1"/>
    <col min="3" max="3" width="23.140625" style="1120" customWidth="1"/>
    <col min="4" max="4" width="9" style="1120" customWidth="1"/>
    <col min="5" max="5" width="4.5703125" style="1120" customWidth="1"/>
    <col min="6" max="6" width="11.5703125" style="1120" customWidth="1"/>
    <col min="7" max="7" width="13.42578125" style="1120" customWidth="1"/>
    <col min="8" max="8" width="9.42578125" style="1120" customWidth="1"/>
    <col min="9" max="9" width="14" style="1120" customWidth="1"/>
    <col min="10" max="10" width="9.140625" style="1120" customWidth="1"/>
    <col min="11" max="11" width="13.85546875" style="1120" customWidth="1"/>
    <col min="12" max="12" width="11.140625" style="1120" customWidth="1"/>
    <col min="13" max="13" width="8.42578125" style="1120" customWidth="1"/>
    <col min="14" max="14" width="9.140625" style="1120" customWidth="1"/>
    <col min="15" max="16384" width="9.140625" style="1120"/>
  </cols>
  <sheetData>
    <row r="2" spans="1:14" hidden="1">
      <c r="B2" s="1384" t="s">
        <v>1532</v>
      </c>
      <c r="C2" s="1385"/>
      <c r="D2" s="1491">
        <f>C4</f>
        <v>0</v>
      </c>
      <c r="E2" s="1492"/>
      <c r="F2" s="1006"/>
      <c r="G2" s="1006"/>
    </row>
    <row r="3" spans="1:14" ht="18.75">
      <c r="A3" s="1121" t="s">
        <v>1023</v>
      </c>
      <c r="B3" s="1122" t="s">
        <v>715</v>
      </c>
      <c r="C3" s="1123"/>
      <c r="D3" s="1124"/>
      <c r="E3" s="1124"/>
      <c r="F3" s="1124"/>
      <c r="G3" s="1124"/>
      <c r="H3" s="1124"/>
      <c r="I3" s="1124"/>
      <c r="J3" s="1124"/>
      <c r="K3" s="1125"/>
    </row>
    <row r="4" spans="1:14" ht="20.25" customHeight="1">
      <c r="A4" s="1126" t="s">
        <v>1024</v>
      </c>
      <c r="B4" s="1127"/>
      <c r="C4" s="1331"/>
      <c r="D4" s="1026" t="s">
        <v>1533</v>
      </c>
      <c r="E4" s="1309"/>
      <c r="F4" s="1309"/>
      <c r="G4" s="1026"/>
      <c r="H4" s="1026"/>
      <c r="I4" s="1128"/>
      <c r="J4" s="1026"/>
      <c r="K4" s="1129"/>
    </row>
    <row r="5" spans="1:14">
      <c r="A5" s="1130" t="s">
        <v>1025</v>
      </c>
      <c r="B5" s="1131"/>
      <c r="C5" s="1132"/>
      <c r="D5" s="1133"/>
      <c r="E5" s="1133"/>
      <c r="F5" s="1133"/>
      <c r="G5" s="1134"/>
      <c r="H5" s="1133"/>
      <c r="I5" s="1135"/>
      <c r="J5" s="1136"/>
      <c r="K5" s="1137"/>
    </row>
    <row r="8" spans="1:14">
      <c r="A8" s="1138"/>
      <c r="B8" s="1139" t="s">
        <v>1026</v>
      </c>
      <c r="C8" s="1140"/>
      <c r="D8" s="1141"/>
      <c r="E8" s="1141"/>
      <c r="F8" s="1141"/>
      <c r="G8" s="1141"/>
      <c r="H8" s="1141"/>
      <c r="I8" s="1141"/>
      <c r="J8" s="1141"/>
      <c r="K8" s="1142"/>
    </row>
    <row r="9" spans="1:14" ht="18">
      <c r="A9" s="1143" t="s">
        <v>1027</v>
      </c>
      <c r="B9" s="1144" t="s">
        <v>1028</v>
      </c>
      <c r="C9" s="1032"/>
      <c r="D9" s="1145"/>
      <c r="E9" s="1145"/>
      <c r="F9" s="1145"/>
      <c r="G9" s="1145"/>
      <c r="H9" s="1145"/>
      <c r="I9" s="1145"/>
      <c r="J9" s="1145"/>
      <c r="K9" s="1129"/>
    </row>
    <row r="10" spans="1:14">
      <c r="A10" s="1126" t="s">
        <v>1029</v>
      </c>
      <c r="B10" s="1144" t="s">
        <v>1030</v>
      </c>
      <c r="C10" s="1032"/>
      <c r="D10" s="1145"/>
      <c r="E10" s="1145"/>
      <c r="F10" s="1145"/>
      <c r="G10" s="1145"/>
      <c r="H10" s="1145"/>
      <c r="I10" s="1145"/>
      <c r="J10" s="1145"/>
      <c r="K10" s="1129"/>
    </row>
    <row r="11" spans="1:14">
      <c r="A11" s="1146"/>
      <c r="B11" s="1144" t="s">
        <v>1031</v>
      </c>
      <c r="C11" s="1032"/>
      <c r="D11" s="1145"/>
      <c r="E11" s="1145"/>
      <c r="F11" s="1145"/>
      <c r="G11" s="1145"/>
      <c r="H11" s="1145"/>
      <c r="I11" s="1145"/>
      <c r="J11" s="1145"/>
      <c r="K11" s="1129"/>
    </row>
    <row r="12" spans="1:14">
      <c r="A12" s="1147"/>
      <c r="B12" s="1144" t="s">
        <v>1032</v>
      </c>
      <c r="C12" s="1032"/>
      <c r="D12" s="1145"/>
      <c r="E12" s="1145"/>
      <c r="F12" s="1145"/>
      <c r="G12" s="1145"/>
      <c r="H12" s="1145"/>
      <c r="I12" s="1145"/>
      <c r="J12" s="1145"/>
      <c r="K12" s="1129"/>
    </row>
    <row r="13" spans="1:14">
      <c r="A13" s="1147"/>
      <c r="B13" s="1144" t="s">
        <v>1033</v>
      </c>
      <c r="C13" s="1032"/>
      <c r="D13" s="1145"/>
      <c r="E13" s="1145"/>
      <c r="F13" s="1145"/>
      <c r="G13" s="1145"/>
      <c r="H13" s="1145"/>
      <c r="I13" s="1145"/>
      <c r="J13" s="1145"/>
      <c r="K13" s="1129"/>
      <c r="L13" s="1308" t="s">
        <v>1348</v>
      </c>
    </row>
    <row r="14" spans="1:14" ht="15.75">
      <c r="A14" s="1286"/>
      <c r="B14" s="1287"/>
      <c r="C14" s="1031" t="s">
        <v>605</v>
      </c>
      <c r="D14" s="19"/>
      <c r="E14" s="19"/>
      <c r="F14" s="19"/>
      <c r="G14" s="19"/>
      <c r="H14" s="19"/>
      <c r="I14" s="19"/>
      <c r="J14" s="19"/>
      <c r="K14" s="1295"/>
      <c r="L14" s="1028" t="s">
        <v>1349</v>
      </c>
      <c r="M14" s="1320"/>
      <c r="N14" s="1031" t="s">
        <v>604</v>
      </c>
    </row>
    <row r="15" spans="1:14" s="1293" customFormat="1" ht="3.75" customHeight="1">
      <c r="A15" s="1288"/>
      <c r="B15" s="1289"/>
      <c r="C15" s="1290"/>
      <c r="D15" s="1291"/>
      <c r="E15" s="1291"/>
      <c r="F15" s="1291"/>
      <c r="G15" s="1291"/>
      <c r="H15" s="1291"/>
      <c r="I15" s="1291"/>
      <c r="J15" s="1291"/>
      <c r="K15" s="1292"/>
      <c r="M15" s="1029"/>
    </row>
    <row r="16" spans="1:14" ht="15.75">
      <c r="A16" s="1147"/>
      <c r="B16" s="1148">
        <v>1</v>
      </c>
      <c r="C16" s="1149" t="s">
        <v>960</v>
      </c>
      <c r="D16" s="1141"/>
      <c r="E16" s="1141"/>
      <c r="F16" s="1141"/>
      <c r="G16" s="1141"/>
      <c r="H16" s="1141"/>
      <c r="I16" s="1141"/>
      <c r="J16" s="1141"/>
      <c r="K16" s="1142"/>
      <c r="L16" s="1444" t="str">
        <f>IF(K14&gt;0,CONCATENATE(M15,K14,M14,M15)," ")</f>
        <v xml:space="preserve"> </v>
      </c>
      <c r="M16" s="1444"/>
    </row>
    <row r="17" spans="1:14" ht="15.75">
      <c r="A17" s="1147"/>
      <c r="B17" s="1150"/>
      <c r="C17" s="1450"/>
      <c r="D17" s="1451"/>
      <c r="E17" s="1451"/>
      <c r="F17" s="1451"/>
      <c r="G17" s="1451"/>
      <c r="H17" s="1451"/>
      <c r="I17" s="1451"/>
      <c r="J17" s="1451"/>
      <c r="K17" s="1452"/>
      <c r="L17" s="1028"/>
      <c r="M17" s="1026"/>
    </row>
    <row r="18" spans="1:14" ht="15.75">
      <c r="A18" s="1147"/>
      <c r="B18" s="1148">
        <v>2</v>
      </c>
      <c r="C18" s="1149" t="s">
        <v>1034</v>
      </c>
      <c r="D18" s="1141"/>
      <c r="E18" s="1141"/>
      <c r="F18" s="1141"/>
      <c r="G18" s="1141"/>
      <c r="H18" s="1141"/>
      <c r="I18" s="1141"/>
      <c r="J18" s="1141"/>
      <c r="K18" s="1142"/>
      <c r="M18" s="1028"/>
    </row>
    <row r="19" spans="1:14" ht="15.75">
      <c r="A19" s="1147"/>
      <c r="B19" s="1150"/>
      <c r="C19" s="1445"/>
      <c r="D19" s="1446"/>
      <c r="E19" s="1446"/>
      <c r="F19" s="1446"/>
      <c r="G19" s="1446"/>
      <c r="H19" s="1446"/>
      <c r="I19" s="1446"/>
      <c r="J19" s="1446"/>
      <c r="K19" s="1447"/>
    </row>
    <row r="20" spans="1:14" ht="15.75">
      <c r="A20" s="1147"/>
      <c r="B20" s="1148">
        <v>3</v>
      </c>
      <c r="C20" s="1149" t="s">
        <v>1035</v>
      </c>
      <c r="D20" s="1145"/>
      <c r="E20" s="1145"/>
      <c r="F20" s="1145"/>
      <c r="G20" s="1145"/>
      <c r="H20" s="1145"/>
      <c r="I20" s="1145"/>
      <c r="J20" s="1145"/>
      <c r="K20" s="1129"/>
    </row>
    <row r="21" spans="1:14" ht="15.75">
      <c r="A21" s="1147"/>
      <c r="B21" s="1151"/>
      <c r="C21" s="1445"/>
      <c r="D21" s="1446"/>
      <c r="E21" s="1446"/>
      <c r="F21" s="1446"/>
      <c r="G21" s="1446"/>
      <c r="H21" s="1446"/>
      <c r="I21" s="1446"/>
      <c r="J21" s="1446"/>
      <c r="K21" s="1447"/>
      <c r="N21" s="1006"/>
    </row>
    <row r="22" spans="1:14">
      <c r="A22" s="1147"/>
      <c r="B22" s="1146"/>
      <c r="C22" s="1152" t="s">
        <v>1036</v>
      </c>
      <c r="D22" s="1145"/>
      <c r="E22" s="1145"/>
      <c r="F22" s="1145"/>
      <c r="G22" s="1145"/>
      <c r="H22" s="1145"/>
      <c r="I22" s="1145"/>
      <c r="J22" s="1145"/>
      <c r="K22" s="1129"/>
    </row>
    <row r="23" spans="1:14" ht="15.75">
      <c r="A23" s="1147"/>
      <c r="B23" s="1146"/>
      <c r="C23" s="1445"/>
      <c r="D23" s="1446"/>
      <c r="E23" s="1446"/>
      <c r="F23" s="1446"/>
      <c r="G23" s="1446"/>
      <c r="H23" s="1446"/>
      <c r="I23" s="1446"/>
      <c r="J23" s="1446"/>
      <c r="K23" s="1447"/>
    </row>
    <row r="24" spans="1:14">
      <c r="A24" s="1153"/>
      <c r="B24" s="1154"/>
      <c r="C24" s="1152" t="s">
        <v>1037</v>
      </c>
      <c r="D24" s="1135"/>
      <c r="E24" s="1135"/>
      <c r="F24" s="1135"/>
      <c r="G24" s="1135"/>
      <c r="H24" s="1135"/>
      <c r="I24" s="1135"/>
      <c r="J24" s="1135"/>
      <c r="K24" s="1137"/>
    </row>
    <row r="25" spans="1:14">
      <c r="A25" s="1155"/>
      <c r="B25" s="1156"/>
      <c r="C25" s="1157"/>
      <c r="D25" s="1141"/>
      <c r="E25" s="1141"/>
      <c r="F25" s="1141"/>
      <c r="G25" s="1141"/>
      <c r="H25" s="1141"/>
      <c r="I25" s="1141"/>
      <c r="J25" s="1141"/>
      <c r="K25" s="1142"/>
    </row>
    <row r="26" spans="1:14">
      <c r="A26" s="1138"/>
      <c r="B26" s="1261" t="s">
        <v>714</v>
      </c>
      <c r="C26" s="1140"/>
      <c r="D26" s="1141"/>
      <c r="E26" s="1141"/>
      <c r="F26" s="1141"/>
      <c r="G26" s="1141"/>
      <c r="H26" s="1141"/>
      <c r="I26" s="1141"/>
      <c r="J26" s="1141"/>
      <c r="K26" s="1142"/>
    </row>
    <row r="27" spans="1:14">
      <c r="A27" s="1479" t="s">
        <v>1038</v>
      </c>
      <c r="B27" s="1158" t="s">
        <v>1039</v>
      </c>
      <c r="C27" s="1032"/>
      <c r="D27" s="1145"/>
      <c r="E27" s="1145"/>
      <c r="F27" s="1145"/>
      <c r="G27" s="1145"/>
      <c r="H27" s="1145"/>
      <c r="I27" s="1145"/>
      <c r="J27" s="1145"/>
      <c r="K27" s="1129"/>
    </row>
    <row r="28" spans="1:14">
      <c r="A28" s="1479"/>
      <c r="B28" s="1159"/>
      <c r="C28" s="1032"/>
      <c r="D28" s="1145"/>
      <c r="E28" s="1145"/>
      <c r="F28" s="1145"/>
      <c r="G28" s="1145"/>
      <c r="H28" s="1145"/>
      <c r="I28" s="1145"/>
      <c r="J28" s="1145"/>
      <c r="K28" s="1129"/>
    </row>
    <row r="29" spans="1:14">
      <c r="A29" s="1126" t="s">
        <v>1040</v>
      </c>
      <c r="B29" s="1480">
        <v>1</v>
      </c>
      <c r="C29" s="1139" t="s">
        <v>1041</v>
      </c>
      <c r="D29" s="1141"/>
      <c r="E29" s="1141"/>
      <c r="F29" s="1141"/>
      <c r="G29" s="1141"/>
      <c r="H29" s="1141"/>
      <c r="I29" s="1141"/>
      <c r="J29" s="1141"/>
      <c r="K29" s="1142"/>
    </row>
    <row r="30" spans="1:14" ht="15.75">
      <c r="A30" s="1153"/>
      <c r="B30" s="1481"/>
      <c r="C30" s="1445"/>
      <c r="D30" s="1446"/>
      <c r="E30" s="1446"/>
      <c r="F30" s="1446"/>
      <c r="G30" s="1446"/>
      <c r="H30" s="1446"/>
      <c r="I30" s="1446"/>
      <c r="J30" s="1446"/>
      <c r="K30" s="1447"/>
    </row>
    <row r="31" spans="1:14" s="1006" customFormat="1">
      <c r="A31" s="1160"/>
      <c r="B31" s="1484">
        <v>2</v>
      </c>
      <c r="C31" s="1161" t="s">
        <v>1042</v>
      </c>
      <c r="D31" s="1162"/>
      <c r="E31" s="1162"/>
      <c r="F31" s="1162"/>
      <c r="G31" s="1162"/>
      <c r="H31" s="1162"/>
      <c r="I31" s="1162"/>
      <c r="J31" s="1162"/>
      <c r="K31" s="1163"/>
    </row>
    <row r="32" spans="1:14" s="1006" customFormat="1" ht="15.75">
      <c r="A32" s="1160"/>
      <c r="B32" s="1485"/>
      <c r="C32" s="1487"/>
      <c r="D32" s="1488"/>
      <c r="E32" s="1488"/>
      <c r="F32" s="1488"/>
      <c r="G32" s="1488"/>
      <c r="H32" s="1488"/>
      <c r="I32" s="1488"/>
      <c r="J32" s="1488"/>
      <c r="K32" s="1489"/>
    </row>
    <row r="33" spans="1:14" s="1006" customFormat="1" ht="9.75" customHeight="1">
      <c r="A33" s="1160"/>
      <c r="B33" s="1485"/>
      <c r="C33" s="1164" t="s">
        <v>1036</v>
      </c>
      <c r="D33" s="1165"/>
      <c r="E33" s="1165"/>
      <c r="F33" s="1165"/>
      <c r="G33" s="1165"/>
      <c r="H33" s="1165"/>
      <c r="I33" s="1165"/>
      <c r="J33" s="1165"/>
      <c r="K33" s="1166"/>
    </row>
    <row r="34" spans="1:14" s="1006" customFormat="1" ht="15.75">
      <c r="A34" s="1160"/>
      <c r="B34" s="1485"/>
      <c r="C34" s="1482"/>
      <c r="D34" s="1469"/>
      <c r="E34" s="1469"/>
      <c r="F34" s="1469"/>
      <c r="G34" s="1469"/>
      <c r="H34" s="1469"/>
      <c r="I34" s="1469"/>
      <c r="J34" s="1469"/>
      <c r="K34" s="1483"/>
    </row>
    <row r="35" spans="1:14" s="1006" customFormat="1" ht="10.5" customHeight="1">
      <c r="A35" s="1167"/>
      <c r="B35" s="1486"/>
      <c r="C35" s="1168" t="s">
        <v>1043</v>
      </c>
      <c r="D35" s="1169"/>
      <c r="E35" s="1169"/>
      <c r="F35" s="1169"/>
      <c r="G35" s="1169"/>
      <c r="H35" s="1169"/>
      <c r="I35" s="1169"/>
      <c r="J35" s="1169"/>
      <c r="K35" s="1170"/>
    </row>
    <row r="38" spans="1:14">
      <c r="A38" s="1490" t="s">
        <v>1105</v>
      </c>
      <c r="B38" s="1459" t="s">
        <v>1090</v>
      </c>
      <c r="C38" s="1460"/>
      <c r="D38" s="1460"/>
      <c r="E38" s="1460"/>
      <c r="F38" s="1460"/>
      <c r="G38" s="1027"/>
      <c r="H38" s="1128"/>
      <c r="I38" s="1309"/>
      <c r="J38" s="1309"/>
      <c r="K38" s="1309"/>
      <c r="L38" s="1027"/>
      <c r="M38" s="1027"/>
      <c r="N38" s="1027"/>
    </row>
    <row r="39" spans="1:14">
      <c r="A39" s="1479"/>
      <c r="B39" s="1455" t="s">
        <v>1088</v>
      </c>
      <c r="C39" s="1456"/>
      <c r="D39" s="1455" t="s">
        <v>1101</v>
      </c>
      <c r="E39" s="1456"/>
      <c r="F39" s="1171"/>
      <c r="H39" s="1310"/>
      <c r="I39" s="1311"/>
      <c r="J39" s="1312"/>
      <c r="K39" s="1312"/>
      <c r="L39" s="1031"/>
      <c r="M39" s="1172"/>
      <c r="N39" s="1031"/>
    </row>
    <row r="40" spans="1:14">
      <c r="A40" s="1147"/>
      <c r="B40" s="1457"/>
      <c r="C40" s="1458"/>
      <c r="D40" s="1173" t="s">
        <v>1100</v>
      </c>
      <c r="E40" s="1174"/>
      <c r="F40" s="1175" t="s">
        <v>1087</v>
      </c>
      <c r="H40" s="1313"/>
      <c r="I40" s="1312"/>
      <c r="J40" s="1314"/>
      <c r="K40" s="1315"/>
      <c r="L40" s="1031"/>
      <c r="M40" s="1172"/>
      <c r="N40" s="1031"/>
    </row>
    <row r="41" spans="1:14">
      <c r="A41" s="1176" t="s">
        <v>1093</v>
      </c>
      <c r="B41" s="1149" t="s">
        <v>443</v>
      </c>
      <c r="C41" s="1140"/>
      <c r="D41" s="1177"/>
      <c r="E41" s="1142"/>
      <c r="F41" s="1178"/>
      <c r="G41" s="1159"/>
      <c r="H41" s="1316"/>
      <c r="I41" s="1319"/>
      <c r="J41" s="1319"/>
      <c r="K41" s="1317"/>
      <c r="L41" s="1145"/>
    </row>
    <row r="42" spans="1:14">
      <c r="A42" s="1176" t="s">
        <v>1104</v>
      </c>
      <c r="B42" s="1158"/>
      <c r="C42" s="1031" t="s">
        <v>1106</v>
      </c>
      <c r="D42" s="1453"/>
      <c r="E42" s="1454"/>
      <c r="F42" s="1423"/>
      <c r="G42" s="1159"/>
      <c r="H42" s="1316"/>
      <c r="I42" s="1316"/>
      <c r="J42" s="1316"/>
      <c r="K42" s="1318"/>
      <c r="L42" s="1180"/>
    </row>
    <row r="43" spans="1:14" ht="15.75">
      <c r="A43" s="1176" t="s">
        <v>1103</v>
      </c>
      <c r="B43" s="1158"/>
      <c r="C43" s="1031" t="s">
        <v>1099</v>
      </c>
      <c r="D43" s="1463"/>
      <c r="E43" s="1464"/>
      <c r="F43" s="1092"/>
      <c r="G43" s="1159"/>
      <c r="H43" s="1032"/>
      <c r="I43" s="1032"/>
      <c r="J43" s="1032"/>
      <c r="K43" s="1179"/>
      <c r="L43" s="1180"/>
    </row>
    <row r="44" spans="1:14">
      <c r="A44" s="1176" t="s">
        <v>1102</v>
      </c>
      <c r="B44" s="1158"/>
      <c r="C44" s="1031" t="s">
        <v>1075</v>
      </c>
      <c r="D44" s="1500"/>
      <c r="E44" s="1501"/>
      <c r="F44" s="1036"/>
      <c r="G44" s="1159"/>
      <c r="H44" s="1032"/>
      <c r="I44" s="1032"/>
      <c r="J44" s="1032"/>
      <c r="K44" s="1179"/>
      <c r="L44" s="1180"/>
    </row>
    <row r="45" spans="1:14" ht="15.75">
      <c r="A45" s="1176" t="s">
        <v>1091</v>
      </c>
      <c r="B45" s="1181" t="s">
        <v>444</v>
      </c>
      <c r="C45" s="1032"/>
      <c r="D45" s="1467"/>
      <c r="E45" s="1468"/>
      <c r="F45" s="1092"/>
      <c r="G45" s="1159"/>
      <c r="H45" s="1032"/>
      <c r="I45" s="1032"/>
      <c r="J45" s="1032"/>
      <c r="K45" s="1179"/>
      <c r="L45" s="1180"/>
    </row>
    <row r="46" spans="1:14">
      <c r="A46" s="1126"/>
      <c r="B46" s="1181" t="s">
        <v>445</v>
      </c>
      <c r="C46" s="1032"/>
      <c r="D46" s="1453"/>
      <c r="E46" s="1454"/>
      <c r="F46" s="1036"/>
      <c r="G46" s="1159"/>
      <c r="H46" s="1032"/>
      <c r="I46" s="1032"/>
      <c r="J46" s="1032"/>
      <c r="K46" s="1179"/>
      <c r="L46" s="1180"/>
    </row>
    <row r="47" spans="1:14" ht="15.75">
      <c r="A47" s="1147"/>
      <c r="B47" s="1181" t="s">
        <v>1655</v>
      </c>
      <c r="C47" s="1032"/>
      <c r="D47" s="1465"/>
      <c r="E47" s="1466"/>
      <c r="F47" s="1182"/>
      <c r="G47" s="1159"/>
      <c r="H47" s="1032"/>
      <c r="I47" s="1032"/>
      <c r="J47" s="1032"/>
      <c r="K47" s="1179"/>
      <c r="L47" s="1180"/>
    </row>
    <row r="48" spans="1:14" ht="15.75">
      <c r="A48" s="1147"/>
      <c r="B48" s="1158"/>
      <c r="C48" s="1031" t="s">
        <v>1098</v>
      </c>
      <c r="D48" s="1463"/>
      <c r="E48" s="1464"/>
      <c r="F48" s="1036"/>
      <c r="G48" s="1159"/>
      <c r="H48" s="1032"/>
      <c r="I48" s="1032"/>
      <c r="J48" s="1032"/>
      <c r="K48" s="1179"/>
      <c r="L48" s="1180"/>
    </row>
    <row r="49" spans="1:15" ht="15.75">
      <c r="A49" s="1147"/>
      <c r="B49" s="1158"/>
      <c r="C49" s="1031" t="s">
        <v>1097</v>
      </c>
      <c r="D49" s="1467"/>
      <c r="E49" s="1468"/>
      <c r="F49" s="1025"/>
      <c r="G49" s="1159"/>
      <c r="H49" s="1032"/>
      <c r="I49" s="1032"/>
      <c r="J49" s="1032"/>
      <c r="K49" s="1179"/>
      <c r="L49" s="1180"/>
    </row>
    <row r="50" spans="1:15">
      <c r="A50" s="1153"/>
      <c r="B50" s="1183"/>
      <c r="C50" s="1184"/>
      <c r="D50" s="1185"/>
      <c r="E50" s="1137"/>
      <c r="F50" s="1186"/>
      <c r="G50" s="1187"/>
      <c r="H50" s="1145"/>
      <c r="I50" s="1145"/>
      <c r="J50" s="1145"/>
      <c r="K50" s="1145"/>
      <c r="L50" s="1145"/>
    </row>
    <row r="51" spans="1:15">
      <c r="A51" s="1188"/>
      <c r="B51" s="1189"/>
      <c r="C51" s="1190"/>
      <c r="D51" s="1135"/>
      <c r="E51" s="1135"/>
      <c r="F51" s="1191"/>
      <c r="G51" s="1135"/>
      <c r="H51" s="1135"/>
      <c r="I51" s="1145"/>
      <c r="J51" s="1145"/>
      <c r="K51" s="1145"/>
      <c r="L51" s="1145"/>
      <c r="M51" s="1145"/>
      <c r="N51" s="1145"/>
      <c r="O51" s="1145"/>
    </row>
    <row r="52" spans="1:15">
      <c r="A52" s="1192"/>
      <c r="B52" s="1459" t="s">
        <v>1090</v>
      </c>
      <c r="C52" s="1460"/>
      <c r="D52" s="1461"/>
      <c r="E52" s="1461"/>
      <c r="F52" s="1460"/>
      <c r="G52" s="1460"/>
      <c r="H52" s="1460"/>
      <c r="I52" s="1462"/>
      <c r="J52" s="1027"/>
      <c r="K52" s="1027"/>
      <c r="L52" s="1026"/>
      <c r="M52" s="1448"/>
      <c r="N52" s="1448"/>
      <c r="O52" s="1448"/>
    </row>
    <row r="53" spans="1:15">
      <c r="A53" s="1479" t="s">
        <v>1096</v>
      </c>
      <c r="B53" s="1193" t="s">
        <v>1088</v>
      </c>
      <c r="C53" s="1194"/>
      <c r="D53" s="1195" t="s">
        <v>1087</v>
      </c>
      <c r="E53" s="1196"/>
      <c r="F53" s="1197" t="s">
        <v>1088</v>
      </c>
      <c r="G53" s="1198"/>
      <c r="H53" s="1198"/>
      <c r="I53" s="1199" t="s">
        <v>1087</v>
      </c>
      <c r="J53" s="1449"/>
      <c r="K53" s="1449"/>
      <c r="L53" s="1172"/>
      <c r="M53" s="1145"/>
      <c r="N53" s="1145"/>
    </row>
    <row r="54" spans="1:15">
      <c r="A54" s="1479"/>
      <c r="B54" s="1149" t="s">
        <v>447</v>
      </c>
      <c r="C54" s="1200"/>
      <c r="D54" s="1201"/>
      <c r="E54" s="1129"/>
      <c r="F54" s="1202" t="s">
        <v>1086</v>
      </c>
      <c r="G54" s="1203"/>
      <c r="H54" s="1203"/>
      <c r="I54" s="1204"/>
      <c r="J54" s="1476"/>
      <c r="K54" s="1476"/>
      <c r="L54" s="1145"/>
    </row>
    <row r="55" spans="1:15">
      <c r="A55" s="1147"/>
      <c r="B55" s="1205"/>
      <c r="C55" s="1206" t="s">
        <v>1083</v>
      </c>
      <c r="D55" s="1477"/>
      <c r="E55" s="1478"/>
      <c r="F55" s="1028"/>
      <c r="G55" s="1030" t="s">
        <v>1085</v>
      </c>
      <c r="H55" s="1028"/>
      <c r="I55" s="1114"/>
      <c r="J55" s="1476"/>
      <c r="K55" s="1476"/>
      <c r="L55" s="1180"/>
    </row>
    <row r="56" spans="1:15">
      <c r="A56" s="1176" t="s">
        <v>1095</v>
      </c>
      <c r="B56" s="1205"/>
      <c r="C56" s="1206" t="s">
        <v>1081</v>
      </c>
      <c r="D56" s="1477"/>
      <c r="E56" s="1478"/>
      <c r="F56" s="1028"/>
      <c r="G56" s="1030" t="s">
        <v>1084</v>
      </c>
      <c r="H56" s="1028"/>
      <c r="I56" s="1115"/>
      <c r="J56" s="1476"/>
      <c r="K56" s="1476"/>
      <c r="L56" s="1180"/>
    </row>
    <row r="57" spans="1:15">
      <c r="A57" s="1176" t="s">
        <v>1094</v>
      </c>
      <c r="B57" s="1205"/>
      <c r="C57" s="1206" t="s">
        <v>1080</v>
      </c>
      <c r="D57" s="1477"/>
      <c r="E57" s="1478"/>
      <c r="F57" s="1028"/>
      <c r="G57" s="1030" t="s">
        <v>1083</v>
      </c>
      <c r="H57" s="1028"/>
      <c r="I57" s="1116"/>
      <c r="J57" s="1476"/>
      <c r="K57" s="1476"/>
      <c r="L57" s="1180"/>
    </row>
    <row r="58" spans="1:15">
      <c r="A58" s="1176" t="s">
        <v>1093</v>
      </c>
      <c r="B58" s="1205"/>
      <c r="C58" s="1206" t="s">
        <v>1082</v>
      </c>
      <c r="D58" s="1477"/>
      <c r="E58" s="1478"/>
      <c r="F58" s="1028"/>
      <c r="G58" s="1030" t="s">
        <v>449</v>
      </c>
      <c r="H58" s="1028"/>
      <c r="I58" s="1115"/>
      <c r="J58" s="1476"/>
      <c r="K58" s="1476"/>
      <c r="L58" s="1180"/>
    </row>
    <row r="59" spans="1:15">
      <c r="A59" s="1176" t="s">
        <v>1092</v>
      </c>
      <c r="B59" s="1181" t="s">
        <v>448</v>
      </c>
      <c r="C59" s="1207"/>
      <c r="D59" s="1208"/>
      <c r="E59" s="1397"/>
      <c r="F59" s="1028"/>
      <c r="G59" s="1030" t="s">
        <v>1080</v>
      </c>
      <c r="H59" s="1028"/>
      <c r="I59" s="1115"/>
      <c r="J59" s="1476"/>
      <c r="K59" s="1476"/>
      <c r="L59" s="1180"/>
    </row>
    <row r="60" spans="1:15">
      <c r="A60" s="1176" t="s">
        <v>1091</v>
      </c>
      <c r="B60" s="1209"/>
      <c r="C60" s="1206" t="s">
        <v>1079</v>
      </c>
      <c r="D60" s="1477"/>
      <c r="E60" s="1478"/>
      <c r="F60" s="1028"/>
      <c r="G60" s="1030" t="s">
        <v>1078</v>
      </c>
      <c r="H60" s="1028"/>
      <c r="I60" s="1116"/>
      <c r="J60" s="1476"/>
      <c r="K60" s="1476"/>
      <c r="L60" s="1180"/>
    </row>
    <row r="61" spans="1:15">
      <c r="A61" s="1188"/>
      <c r="B61" s="1209"/>
      <c r="C61" s="1206" t="s">
        <v>1077</v>
      </c>
      <c r="D61" s="1477"/>
      <c r="E61" s="1478"/>
      <c r="F61" s="1210" t="s">
        <v>1076</v>
      </c>
      <c r="G61" s="1028"/>
      <c r="H61" s="1028"/>
      <c r="I61" s="1211"/>
      <c r="J61" s="1476"/>
      <c r="K61" s="1476"/>
      <c r="L61" s="1180"/>
    </row>
    <row r="62" spans="1:15">
      <c r="A62" s="1188"/>
      <c r="B62" s="1209"/>
      <c r="C62" s="1206" t="s">
        <v>1075</v>
      </c>
      <c r="D62" s="1477"/>
      <c r="E62" s="1478"/>
      <c r="F62" s="1028"/>
      <c r="G62" s="1030" t="s">
        <v>1074</v>
      </c>
      <c r="H62" s="1028"/>
      <c r="I62" s="1114"/>
      <c r="J62" s="1476"/>
      <c r="K62" s="1476"/>
      <c r="L62" s="1180"/>
    </row>
    <row r="63" spans="1:15">
      <c r="A63" s="1188"/>
      <c r="B63" s="1209"/>
      <c r="C63" s="1206" t="s">
        <v>1073</v>
      </c>
      <c r="D63" s="1477"/>
      <c r="E63" s="1478"/>
      <c r="F63" s="1028"/>
      <c r="G63" s="1030" t="s">
        <v>1072</v>
      </c>
      <c r="H63" s="1028"/>
      <c r="I63" s="1115"/>
      <c r="J63" s="1476"/>
      <c r="K63" s="1476"/>
      <c r="L63" s="1180"/>
    </row>
    <row r="64" spans="1:15">
      <c r="A64" s="1479"/>
      <c r="B64" s="1159"/>
      <c r="C64" s="1212"/>
      <c r="D64" s="1201"/>
      <c r="E64" s="1129"/>
      <c r="F64" s="1028"/>
      <c r="G64" s="1030" t="s">
        <v>1071</v>
      </c>
      <c r="H64" s="1028"/>
      <c r="I64" s="1115"/>
      <c r="J64" s="1476"/>
      <c r="K64" s="1476"/>
      <c r="L64" s="1180"/>
    </row>
    <row r="65" spans="1:12">
      <c r="A65" s="1479"/>
      <c r="B65" s="1159"/>
      <c r="C65" s="1212"/>
      <c r="D65" s="1201"/>
      <c r="E65" s="1129"/>
      <c r="F65" s="1028"/>
      <c r="G65" s="1030" t="s">
        <v>1070</v>
      </c>
      <c r="H65" s="1028"/>
      <c r="I65" s="1115"/>
      <c r="J65" s="1476"/>
      <c r="K65" s="1476"/>
      <c r="L65" s="1180"/>
    </row>
    <row r="66" spans="1:12">
      <c r="A66" s="1153"/>
      <c r="B66" s="1213"/>
      <c r="C66" s="1214"/>
      <c r="D66" s="1215"/>
      <c r="E66" s="1137"/>
      <c r="F66" s="1216"/>
      <c r="G66" s="1216"/>
      <c r="H66" s="1216"/>
      <c r="I66" s="1217"/>
      <c r="J66" s="1476"/>
      <c r="K66" s="1476"/>
      <c r="L66" s="1145"/>
    </row>
    <row r="67" spans="1:12">
      <c r="A67" s="1176"/>
      <c r="I67" s="1145"/>
      <c r="J67" s="1145"/>
      <c r="K67" s="1145"/>
      <c r="L67" s="1145"/>
    </row>
    <row r="68" spans="1:12">
      <c r="A68" s="1176"/>
    </row>
    <row r="69" spans="1:12" s="1006" customFormat="1" ht="21" customHeight="1">
      <c r="A69" s="1218"/>
      <c r="B69" s="1219" t="s">
        <v>550</v>
      </c>
      <c r="C69" s="1220"/>
      <c r="D69" s="1221"/>
      <c r="E69" s="1162"/>
      <c r="F69" s="1162"/>
      <c r="G69" s="1162"/>
      <c r="H69" s="1162"/>
      <c r="I69" s="1221"/>
      <c r="J69" s="1162"/>
      <c r="K69" s="1162"/>
      <c r="L69" s="1163"/>
    </row>
    <row r="70" spans="1:12" s="1006" customFormat="1" ht="18">
      <c r="A70" s="1222" t="s">
        <v>549</v>
      </c>
      <c r="B70" s="1223" t="s">
        <v>160</v>
      </c>
      <c r="C70" s="1224"/>
      <c r="D70" s="1225"/>
      <c r="E70" s="1225"/>
      <c r="F70" s="1225"/>
      <c r="G70" s="1225"/>
      <c r="H70" s="1225"/>
      <c r="I70" s="1225"/>
      <c r="J70" s="1165"/>
      <c r="K70" s="1165"/>
      <c r="L70" s="1166"/>
    </row>
    <row r="71" spans="1:12" s="1006" customFormat="1" ht="15.95" customHeight="1">
      <c r="A71" s="1226"/>
      <c r="B71" s="1223" t="s">
        <v>548</v>
      </c>
      <c r="C71" s="1224"/>
      <c r="D71" s="1225"/>
      <c r="E71" s="1225"/>
      <c r="F71" s="1225"/>
      <c r="G71" s="1225"/>
      <c r="H71" s="1225"/>
      <c r="I71" s="1225"/>
      <c r="J71" s="1165"/>
      <c r="K71" s="1165"/>
      <c r="L71" s="1166"/>
    </row>
    <row r="72" spans="1:12" s="1006" customFormat="1" ht="15.95" customHeight="1">
      <c r="A72" s="1227" t="s">
        <v>547</v>
      </c>
      <c r="B72" s="1223"/>
      <c r="C72" s="1224"/>
      <c r="D72" s="1225"/>
      <c r="E72" s="1225"/>
      <c r="F72" s="1225"/>
      <c r="G72" s="1225"/>
      <c r="H72" s="1225"/>
      <c r="I72" s="1225"/>
      <c r="J72" s="1165"/>
      <c r="K72" s="1165"/>
      <c r="L72" s="1166"/>
    </row>
    <row r="73" spans="1:12" s="1006" customFormat="1" ht="18" customHeight="1">
      <c r="A73" s="1226"/>
      <c r="B73" s="1223" t="s">
        <v>546</v>
      </c>
      <c r="C73" s="1224"/>
      <c r="D73" s="1228"/>
      <c r="E73" s="1145"/>
      <c r="F73" s="1145"/>
      <c r="G73" s="1145"/>
      <c r="H73" s="1145"/>
      <c r="I73" s="1229"/>
      <c r="J73" s="1494"/>
      <c r="K73" s="1495"/>
      <c r="L73" s="1166"/>
    </row>
    <row r="74" spans="1:12" s="1006" customFormat="1" ht="18" customHeight="1">
      <c r="A74" s="1226"/>
      <c r="B74" s="1230" t="s">
        <v>170</v>
      </c>
      <c r="C74" s="1231"/>
      <c r="D74" s="1228"/>
      <c r="E74" s="1145"/>
      <c r="F74" s="1145"/>
      <c r="G74" s="1145"/>
      <c r="H74" s="1145"/>
      <c r="I74" s="1229"/>
      <c r="J74" s="1496"/>
      <c r="K74" s="1497"/>
      <c r="L74" s="1166"/>
    </row>
    <row r="75" spans="1:12" s="1006" customFormat="1" ht="18" customHeight="1">
      <c r="A75" s="1226"/>
      <c r="B75" s="1232"/>
      <c r="C75" s="1233"/>
      <c r="D75" s="1228"/>
      <c r="E75" s="1145"/>
      <c r="F75" s="1145"/>
      <c r="G75" s="1145"/>
      <c r="H75" s="1145"/>
      <c r="I75" s="1229"/>
      <c r="J75" s="1165"/>
      <c r="K75" s="1165"/>
      <c r="L75" s="1166"/>
    </row>
    <row r="76" spans="1:12" s="1006" customFormat="1" ht="18" customHeight="1">
      <c r="A76" s="1226"/>
      <c r="B76" s="1223" t="s">
        <v>545</v>
      </c>
      <c r="C76" s="1224"/>
      <c r="D76" s="1234"/>
      <c r="E76" s="1145"/>
      <c r="F76" s="1145"/>
      <c r="G76" s="1145"/>
      <c r="H76" s="1145"/>
      <c r="I76" s="1229"/>
      <c r="J76" s="1165"/>
      <c r="K76" s="1165"/>
      <c r="L76" s="1166"/>
    </row>
    <row r="77" spans="1:12" s="1006" customFormat="1" ht="18" customHeight="1">
      <c r="A77" s="1226"/>
      <c r="B77" s="1230" t="s">
        <v>544</v>
      </c>
      <c r="C77" s="1231"/>
      <c r="D77" s="1234"/>
      <c r="E77" s="1145"/>
      <c r="F77" s="1145"/>
      <c r="G77" s="1145"/>
      <c r="H77" s="1145"/>
      <c r="I77" s="1229"/>
      <c r="J77" s="1494"/>
      <c r="K77" s="1495"/>
      <c r="L77" s="1166"/>
    </row>
    <row r="78" spans="1:12" s="1006" customFormat="1" ht="18" customHeight="1">
      <c r="A78" s="1226"/>
      <c r="B78" s="1230" t="s">
        <v>169</v>
      </c>
      <c r="C78" s="1231"/>
      <c r="D78" s="1234"/>
      <c r="E78" s="1145"/>
      <c r="F78" s="1145"/>
      <c r="G78" s="1145"/>
      <c r="H78" s="1145"/>
      <c r="I78" s="1229"/>
      <c r="J78" s="1496"/>
      <c r="K78" s="1497"/>
      <c r="L78" s="1166"/>
    </row>
    <row r="79" spans="1:12" s="1006" customFormat="1">
      <c r="A79" s="1235"/>
      <c r="B79" s="1236"/>
      <c r="C79" s="1237"/>
      <c r="D79" s="1184"/>
      <c r="E79" s="1135"/>
      <c r="F79" s="1135"/>
      <c r="G79" s="1135"/>
      <c r="H79" s="1135"/>
      <c r="I79" s="1238"/>
      <c r="J79" s="1169"/>
      <c r="K79" s="1169"/>
      <c r="L79" s="1170"/>
    </row>
    <row r="80" spans="1:12" s="1006" customFormat="1" ht="5.25" customHeight="1">
      <c r="A80" s="1239"/>
      <c r="B80" s="1240"/>
      <c r="C80" s="1241"/>
      <c r="D80" s="1242"/>
      <c r="E80" s="1243"/>
      <c r="F80" s="1243"/>
      <c r="G80" s="1243"/>
      <c r="H80" s="1243"/>
      <c r="I80" s="1242"/>
      <c r="J80" s="1243"/>
      <c r="K80" s="1243"/>
      <c r="L80" s="1244"/>
    </row>
    <row r="81" spans="1:12" s="1006" customFormat="1" ht="26.25" customHeight="1">
      <c r="A81" s="1498" t="s">
        <v>543</v>
      </c>
      <c r="B81" s="1223" t="s">
        <v>1505</v>
      </c>
      <c r="C81" s="1224"/>
      <c r="D81" s="1225"/>
      <c r="E81" s="1225"/>
      <c r="F81" s="1225"/>
      <c r="G81" s="1225"/>
      <c r="H81" s="1225"/>
      <c r="I81" s="1225"/>
      <c r="J81" s="1165"/>
      <c r="K81" s="1165"/>
      <c r="L81" s="1166"/>
    </row>
    <row r="82" spans="1:12" s="1006" customFormat="1" ht="15.75" customHeight="1">
      <c r="A82" s="1499"/>
      <c r="B82" s="1245" t="s">
        <v>1506</v>
      </c>
      <c r="C82" s="1224"/>
      <c r="D82" s="1225"/>
      <c r="E82" s="1225"/>
      <c r="F82" s="1225"/>
      <c r="G82" s="1225"/>
      <c r="H82" s="1225"/>
      <c r="I82" s="1225"/>
      <c r="J82" s="1165"/>
      <c r="K82" s="1165"/>
      <c r="L82" s="1166"/>
    </row>
    <row r="83" spans="1:12" s="1006" customFormat="1">
      <c r="A83" s="1227" t="s">
        <v>542</v>
      </c>
      <c r="B83" s="1223"/>
      <c r="C83" s="1224"/>
      <c r="D83" s="1225"/>
      <c r="E83" s="1225"/>
      <c r="F83" s="1225"/>
      <c r="G83" s="1225"/>
      <c r="H83" s="1225"/>
      <c r="I83" s="1225"/>
      <c r="J83" s="1165"/>
      <c r="K83" s="1165"/>
      <c r="L83" s="1166"/>
    </row>
    <row r="84" spans="1:12" s="1006" customFormat="1" ht="20.25">
      <c r="A84" s="1227" t="s">
        <v>541</v>
      </c>
      <c r="B84" s="1246"/>
      <c r="C84" s="1247"/>
      <c r="D84" s="1225"/>
      <c r="E84" s="1225"/>
      <c r="F84" s="1225"/>
      <c r="G84" s="1225"/>
      <c r="H84" s="1225"/>
      <c r="I84" s="1225"/>
      <c r="J84" s="1165"/>
      <c r="K84" s="1165"/>
      <c r="L84" s="1166"/>
    </row>
    <row r="85" spans="1:12" s="1006" customFormat="1" ht="15.75">
      <c r="A85" s="1227" t="s">
        <v>540</v>
      </c>
      <c r="B85" s="1223"/>
      <c r="C85" s="1224" t="s">
        <v>961</v>
      </c>
      <c r="D85" s="1469"/>
      <c r="E85" s="1469"/>
      <c r="F85" s="1469"/>
      <c r="G85" s="1469"/>
      <c r="H85" s="1469"/>
      <c r="I85" s="1328" t="s">
        <v>163</v>
      </c>
      <c r="J85" s="1469"/>
      <c r="K85" s="1469"/>
      <c r="L85" s="1166"/>
    </row>
    <row r="86" spans="1:12" s="1006" customFormat="1" ht="9" customHeight="1">
      <c r="A86" s="1493" t="s">
        <v>539</v>
      </c>
      <c r="B86" s="1248"/>
      <c r="C86" s="1026"/>
      <c r="J86" s="1165"/>
      <c r="K86" s="1165"/>
      <c r="L86" s="1166"/>
    </row>
    <row r="87" spans="1:12" s="1006" customFormat="1" ht="21.75" customHeight="1">
      <c r="A87" s="1493"/>
      <c r="B87" s="1223"/>
      <c r="C87" s="1224" t="s">
        <v>538</v>
      </c>
      <c r="D87" s="1471"/>
      <c r="E87" s="1471"/>
      <c r="F87" s="1471"/>
      <c r="G87" s="1471"/>
      <c r="H87" s="1471"/>
      <c r="I87" s="1471"/>
      <c r="J87" s="1471"/>
      <c r="K87" s="1471"/>
      <c r="L87" s="1166"/>
    </row>
    <row r="88" spans="1:12" s="1006" customFormat="1">
      <c r="A88" s="1226"/>
      <c r="B88" s="1249"/>
      <c r="C88" s="1250"/>
      <c r="D88" s="1329"/>
      <c r="E88" s="1330" t="s">
        <v>1036</v>
      </c>
      <c r="F88" s="1145"/>
      <c r="G88" s="1145"/>
      <c r="H88" s="1145"/>
      <c r="I88" s="1229"/>
      <c r="J88" s="1165"/>
      <c r="K88" s="1165"/>
      <c r="L88" s="1166"/>
    </row>
    <row r="89" spans="1:12" s="1006" customFormat="1" ht="19.5" customHeight="1">
      <c r="A89" s="1226"/>
      <c r="B89" s="1223"/>
      <c r="C89" s="1224"/>
      <c r="D89" s="1471"/>
      <c r="E89" s="1471"/>
      <c r="F89" s="1471"/>
      <c r="G89" s="1471"/>
      <c r="H89" s="1471"/>
      <c r="I89" s="1471"/>
      <c r="J89" s="1471"/>
      <c r="K89" s="1471"/>
      <c r="L89" s="1166"/>
    </row>
    <row r="90" spans="1:12" s="1006" customFormat="1">
      <c r="A90" s="1226"/>
      <c r="B90" s="1249"/>
      <c r="C90" s="1250"/>
      <c r="D90" s="1234"/>
      <c r="E90" s="1251" t="s">
        <v>1037</v>
      </c>
      <c r="F90" s="1145"/>
      <c r="G90" s="1145"/>
      <c r="H90" s="1145"/>
      <c r="I90" s="1229"/>
      <c r="J90" s="1252"/>
      <c r="K90" s="1165"/>
      <c r="L90" s="1166"/>
    </row>
    <row r="91" spans="1:12" s="1006" customFormat="1">
      <c r="A91" s="1226"/>
      <c r="B91" s="1230"/>
      <c r="C91" s="1231"/>
      <c r="D91" s="1234"/>
      <c r="E91" s="1145"/>
      <c r="F91" s="1145"/>
      <c r="G91" s="1145"/>
      <c r="H91" s="1145"/>
      <c r="I91" s="1229"/>
      <c r="J91" s="1165"/>
      <c r="K91" s="1165"/>
      <c r="L91" s="1166"/>
    </row>
    <row r="92" spans="1:12" s="1006" customFormat="1" ht="19.5" customHeight="1">
      <c r="A92" s="1226"/>
      <c r="B92" s="1223"/>
      <c r="C92" s="1224" t="s">
        <v>164</v>
      </c>
      <c r="D92" s="1473"/>
      <c r="E92" s="1473"/>
      <c r="F92" s="1473"/>
      <c r="G92" s="1473"/>
      <c r="H92" s="1473"/>
      <c r="I92" s="1224" t="s">
        <v>165</v>
      </c>
      <c r="J92" s="1472"/>
      <c r="K92" s="1472"/>
      <c r="L92" s="1166"/>
    </row>
    <row r="93" spans="1:12" s="1006" customFormat="1" ht="15.75">
      <c r="A93" s="1235"/>
      <c r="B93" s="1253"/>
      <c r="C93" s="1254"/>
      <c r="D93" s="1255"/>
      <c r="E93" s="1135"/>
      <c r="F93" s="1256"/>
      <c r="G93" s="1256"/>
      <c r="H93" s="1256"/>
      <c r="I93" s="1238"/>
      <c r="J93" s="1257"/>
      <c r="K93" s="1169"/>
      <c r="L93" s="1170"/>
    </row>
    <row r="94" spans="1:12" s="1006" customFormat="1" ht="5.25" customHeight="1">
      <c r="A94" s="1218"/>
      <c r="B94" s="1258"/>
      <c r="C94" s="1259"/>
      <c r="D94" s="1221"/>
      <c r="E94" s="1162"/>
      <c r="F94" s="1162"/>
      <c r="G94" s="1162"/>
      <c r="H94" s="1162"/>
      <c r="I94" s="1221"/>
      <c r="J94" s="1162"/>
      <c r="K94" s="1162"/>
      <c r="L94" s="1163"/>
    </row>
    <row r="95" spans="1:12" s="1006" customFormat="1">
      <c r="A95" s="1260"/>
      <c r="B95" s="1261"/>
      <c r="C95" s="1262"/>
      <c r="D95" s="1221"/>
      <c r="E95" s="1162"/>
      <c r="F95" s="1162"/>
      <c r="G95" s="1162"/>
      <c r="H95" s="1162"/>
      <c r="I95" s="1262"/>
      <c r="J95" s="1162"/>
      <c r="K95" s="1162"/>
      <c r="L95" s="1163"/>
    </row>
    <row r="96" spans="1:12" s="1006" customFormat="1">
      <c r="A96" s="1160"/>
      <c r="B96" s="1263" t="s">
        <v>1571</v>
      </c>
      <c r="C96" s="1264"/>
      <c r="D96" s="1229"/>
      <c r="E96" s="1165"/>
      <c r="F96" s="1165"/>
      <c r="G96" s="1165"/>
      <c r="H96" s="1165"/>
      <c r="I96" s="1229"/>
      <c r="J96" s="1165"/>
      <c r="K96" s="1165"/>
      <c r="L96" s="1166"/>
    </row>
    <row r="97" spans="1:12" s="1006" customFormat="1" ht="18">
      <c r="A97" s="1222" t="s">
        <v>504</v>
      </c>
      <c r="B97" s="1474" t="s">
        <v>1656</v>
      </c>
      <c r="C97" s="1475"/>
      <c r="D97" s="1475"/>
      <c r="E97" s="1475"/>
      <c r="F97" s="1475"/>
      <c r="G97" s="1475"/>
      <c r="H97" s="1475"/>
      <c r="I97" s="1475"/>
      <c r="J97" s="1475"/>
      <c r="K97" s="1475"/>
      <c r="L97" s="1166"/>
    </row>
    <row r="98" spans="1:12" s="1006" customFormat="1">
      <c r="A98" s="1227" t="s">
        <v>1572</v>
      </c>
      <c r="B98" s="1474"/>
      <c r="C98" s="1475"/>
      <c r="D98" s="1475"/>
      <c r="E98" s="1475"/>
      <c r="F98" s="1475"/>
      <c r="G98" s="1475"/>
      <c r="H98" s="1475"/>
      <c r="I98" s="1475"/>
      <c r="J98" s="1475"/>
      <c r="K98" s="1475"/>
      <c r="L98" s="1166"/>
    </row>
    <row r="99" spans="1:12" s="1006" customFormat="1">
      <c r="A99" s="1160"/>
      <c r="B99" s="1265"/>
      <c r="C99" s="1229"/>
      <c r="D99" s="1266"/>
      <c r="E99" s="1165"/>
      <c r="F99" s="1266"/>
      <c r="G99" s="1266"/>
      <c r="H99" s="1266"/>
      <c r="I99" s="1229"/>
      <c r="J99" s="1165"/>
      <c r="K99" s="1165"/>
      <c r="L99" s="1166"/>
    </row>
    <row r="100" spans="1:12" s="1006" customFormat="1" ht="23.25" customHeight="1">
      <c r="A100" s="1160"/>
      <c r="B100" s="1267"/>
      <c r="C100" s="1267"/>
      <c r="D100" s="1267"/>
      <c r="E100" s="1267"/>
      <c r="F100" s="1268" t="s">
        <v>166</v>
      </c>
      <c r="G100" s="1268"/>
      <c r="H100" s="1469"/>
      <c r="I100" s="1469"/>
      <c r="J100" s="1469"/>
      <c r="K100" s="1469"/>
      <c r="L100" s="1166"/>
    </row>
    <row r="101" spans="1:12" s="1013" customFormat="1" ht="15" customHeight="1">
      <c r="A101" s="1270"/>
      <c r="B101" s="1271"/>
      <c r="C101" s="1271"/>
      <c r="D101" s="1271"/>
      <c r="E101" s="1271"/>
      <c r="F101" s="1272"/>
      <c r="G101" s="1272"/>
      <c r="H101" s="1273"/>
      <c r="I101" s="1273"/>
      <c r="J101" s="1273"/>
      <c r="K101" s="1273"/>
      <c r="L101" s="1274"/>
    </row>
    <row r="102" spans="1:12" s="1006" customFormat="1" ht="23.25" customHeight="1">
      <c r="A102" s="1160"/>
      <c r="B102" s="1267"/>
      <c r="C102" s="1267"/>
      <c r="D102" s="1269"/>
      <c r="E102" s="1275"/>
      <c r="F102" s="1268" t="s">
        <v>167</v>
      </c>
      <c r="G102" s="1469"/>
      <c r="H102" s="1469"/>
      <c r="I102" s="1469"/>
      <c r="J102" s="1469"/>
      <c r="K102" s="1469"/>
      <c r="L102" s="1166"/>
    </row>
    <row r="103" spans="1:12" s="1006" customFormat="1" ht="12" customHeight="1">
      <c r="A103" s="1160"/>
      <c r="B103" s="1267"/>
      <c r="C103" s="1267"/>
      <c r="D103" s="1276"/>
      <c r="E103" s="1275"/>
      <c r="F103" s="1276" t="s">
        <v>161</v>
      </c>
      <c r="G103" s="1277"/>
      <c r="H103" s="1277"/>
      <c r="I103" s="1252"/>
      <c r="J103" s="1165"/>
      <c r="K103" s="1165"/>
      <c r="L103" s="1166"/>
    </row>
    <row r="104" spans="1:12" s="1006" customFormat="1" ht="35.25" customHeight="1">
      <c r="A104" s="1160"/>
      <c r="B104" s="1267"/>
      <c r="C104" s="1267"/>
      <c r="D104" s="1269"/>
      <c r="E104" s="1275"/>
      <c r="F104" s="1268" t="s">
        <v>168</v>
      </c>
      <c r="G104" s="1470"/>
      <c r="H104" s="1470"/>
      <c r="I104" s="1470"/>
      <c r="J104" s="1470"/>
      <c r="K104" s="1470"/>
      <c r="L104" s="1166"/>
    </row>
    <row r="105" spans="1:12" s="1006" customFormat="1">
      <c r="A105" s="1167"/>
      <c r="B105" s="1278"/>
      <c r="C105" s="1238"/>
      <c r="D105" s="1279"/>
      <c r="E105" s="1169"/>
      <c r="F105" s="1279"/>
      <c r="G105" s="1279"/>
      <c r="H105" s="1279"/>
      <c r="I105" s="1280"/>
      <c r="J105" s="1169"/>
      <c r="K105" s="1257"/>
      <c r="L105" s="1170"/>
    </row>
  </sheetData>
  <sheetProtection password="93EE" sheet="1" objects="1" scenarios="1"/>
  <mergeCells count="64">
    <mergeCell ref="A53:A54"/>
    <mergeCell ref="A38:A39"/>
    <mergeCell ref="D2:E2"/>
    <mergeCell ref="A86:A87"/>
    <mergeCell ref="J77:K78"/>
    <mergeCell ref="J73:K74"/>
    <mergeCell ref="J65:K65"/>
    <mergeCell ref="J66:K66"/>
    <mergeCell ref="A81:A82"/>
    <mergeCell ref="A64:A65"/>
    <mergeCell ref="J64:K64"/>
    <mergeCell ref="J57:K57"/>
    <mergeCell ref="D57:E57"/>
    <mergeCell ref="D42:E42"/>
    <mergeCell ref="D44:E44"/>
    <mergeCell ref="D43:E43"/>
    <mergeCell ref="A27:A28"/>
    <mergeCell ref="B29:B30"/>
    <mergeCell ref="C34:K34"/>
    <mergeCell ref="B31:B35"/>
    <mergeCell ref="C32:K32"/>
    <mergeCell ref="C30:K30"/>
    <mergeCell ref="D56:E56"/>
    <mergeCell ref="D58:E58"/>
    <mergeCell ref="D49:E49"/>
    <mergeCell ref="J54:K54"/>
    <mergeCell ref="J55:K55"/>
    <mergeCell ref="J56:K56"/>
    <mergeCell ref="D55:E55"/>
    <mergeCell ref="J60:K60"/>
    <mergeCell ref="J58:K58"/>
    <mergeCell ref="J59:K59"/>
    <mergeCell ref="D63:E63"/>
    <mergeCell ref="J63:K63"/>
    <mergeCell ref="D60:E60"/>
    <mergeCell ref="D61:E61"/>
    <mergeCell ref="J61:K61"/>
    <mergeCell ref="J62:K62"/>
    <mergeCell ref="D62:E62"/>
    <mergeCell ref="G102:K102"/>
    <mergeCell ref="G104:K104"/>
    <mergeCell ref="H100:K100"/>
    <mergeCell ref="D85:H85"/>
    <mergeCell ref="D87:K87"/>
    <mergeCell ref="D89:K89"/>
    <mergeCell ref="J85:K85"/>
    <mergeCell ref="J92:K92"/>
    <mergeCell ref="D92:H92"/>
    <mergeCell ref="B97:K98"/>
    <mergeCell ref="L16:M16"/>
    <mergeCell ref="C19:K19"/>
    <mergeCell ref="M52:O52"/>
    <mergeCell ref="J53:K53"/>
    <mergeCell ref="C17:K17"/>
    <mergeCell ref="C21:K21"/>
    <mergeCell ref="C23:K23"/>
    <mergeCell ref="D46:E46"/>
    <mergeCell ref="B39:C40"/>
    <mergeCell ref="B38:F38"/>
    <mergeCell ref="D39:E39"/>
    <mergeCell ref="B52:I52"/>
    <mergeCell ref="D48:E48"/>
    <mergeCell ref="D47:E47"/>
    <mergeCell ref="D45:E45"/>
  </mergeCells>
  <dataValidations count="1">
    <dataValidation type="list" allowBlank="1" showInputMessage="1" showErrorMessage="1" sqref="B14" xr:uid="{00000000-0002-0000-0100-000000000000}">
      <formula1>"X"</formula1>
    </dataValidation>
  </dataValidations>
  <printOptions horizontalCentered="1"/>
  <pageMargins left="0" right="0" top="0.25" bottom="0.5" header="0.3" footer="0.3"/>
  <pageSetup scale="46" orientation="portrait" r:id="rId1"/>
  <headerFooter>
    <oddFooter>&amp;L&amp;9U.S. Copyright Office&amp;R&amp;9Form SA3E Long Form (Rev. 05-17)</oddFooter>
  </headerFooter>
  <rowBreaks count="1" manualBreakCount="1">
    <brk id="68" max="1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835</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59" priority="3" operator="equal">
      <formula>"varies"</formula>
    </cfRule>
  </conditionalFormatting>
  <conditionalFormatting sqref="D47:E64">
    <cfRule type="cellIs" dxfId="8358" priority="2" operator="equal">
      <formula>"varies"</formula>
    </cfRule>
  </conditionalFormatting>
  <conditionalFormatting sqref="I47 I49 H47:H49 H50:I64">
    <cfRule type="cellIs" dxfId="8357" priority="1" operator="equal">
      <formula>"varies"</formula>
    </cfRule>
  </conditionalFormatting>
  <dataValidations count="1">
    <dataValidation type="list" showInputMessage="1" showErrorMessage="1" sqref="F47:F64" xr:uid="{00000000-0002-0000-13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840</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20"/>
      <c r="C57" s="1621"/>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976"/>
      <c r="C58" s="1052"/>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977"/>
      <c r="C59" s="1053"/>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977"/>
      <c r="C60" s="105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6">
    <mergeCell ref="J3:J4"/>
    <mergeCell ref="J7:J8"/>
    <mergeCell ref="B47:C47"/>
    <mergeCell ref="H47:I47"/>
    <mergeCell ref="B54:C54"/>
    <mergeCell ref="H54:I54"/>
    <mergeCell ref="B51:C51"/>
    <mergeCell ref="H51:I51"/>
    <mergeCell ref="B52:C52"/>
    <mergeCell ref="B48:C48"/>
    <mergeCell ref="H48:I48"/>
    <mergeCell ref="H52:I52"/>
    <mergeCell ref="B53:C53"/>
    <mergeCell ref="H53:I53"/>
    <mergeCell ref="B49:C49"/>
    <mergeCell ref="H49:I49"/>
    <mergeCell ref="A47:A59"/>
    <mergeCell ref="B50:C50"/>
    <mergeCell ref="H50:I50"/>
    <mergeCell ref="B57:C57"/>
    <mergeCell ref="H57:I57"/>
    <mergeCell ref="H58:I58"/>
    <mergeCell ref="H59:I59"/>
    <mergeCell ref="B64:C64"/>
    <mergeCell ref="H64:I64"/>
    <mergeCell ref="B61:C61"/>
    <mergeCell ref="H61:I61"/>
    <mergeCell ref="B62:C62"/>
    <mergeCell ref="H62:I62"/>
    <mergeCell ref="B63:C63"/>
    <mergeCell ref="H63:I63"/>
    <mergeCell ref="H60:I60"/>
    <mergeCell ref="B55:C55"/>
    <mergeCell ref="H55:I55"/>
    <mergeCell ref="B56:C56"/>
    <mergeCell ref="H56:I56"/>
  </mergeCells>
  <conditionalFormatting sqref="I47 I49 H47:H49 H50:I64">
    <cfRule type="cellIs" dxfId="8356" priority="3" operator="equal">
      <formula>"varies"</formula>
    </cfRule>
  </conditionalFormatting>
  <conditionalFormatting sqref="D47:E64">
    <cfRule type="cellIs" dxfId="8355" priority="2" operator="equal">
      <formula>"varies"</formula>
    </cfRule>
  </conditionalFormatting>
  <conditionalFormatting sqref="I47 I49 H47:H49 H50:I64">
    <cfRule type="cellIs" dxfId="8354" priority="1" operator="equal">
      <formula>"varies"</formula>
    </cfRule>
  </conditionalFormatting>
  <dataValidations count="1">
    <dataValidation type="list" showInputMessage="1" showErrorMessage="1" sqref="F47:F64" xr:uid="{00000000-0002-0000-14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841</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53" priority="3" operator="equal">
      <formula>"varies"</formula>
    </cfRule>
  </conditionalFormatting>
  <conditionalFormatting sqref="D47:E64">
    <cfRule type="cellIs" dxfId="8352" priority="2" operator="equal">
      <formula>"varies"</formula>
    </cfRule>
  </conditionalFormatting>
  <conditionalFormatting sqref="I47 I49 H47:H49 H50:I64">
    <cfRule type="cellIs" dxfId="8351" priority="1" operator="equal">
      <formula>"varies"</formula>
    </cfRule>
  </conditionalFormatting>
  <dataValidations count="1">
    <dataValidation type="list" showInputMessage="1" showErrorMessage="1" sqref="F47:F64" xr:uid="{00000000-0002-0000-15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834</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50" priority="3" operator="equal">
      <formula>"varies"</formula>
    </cfRule>
  </conditionalFormatting>
  <conditionalFormatting sqref="D47:E64">
    <cfRule type="cellIs" dxfId="8349" priority="2" operator="equal">
      <formula>"varies"</formula>
    </cfRule>
  </conditionalFormatting>
  <conditionalFormatting sqref="I47 I49 H47:H49 H50:I64">
    <cfRule type="cellIs" dxfId="8348" priority="1" operator="equal">
      <formula>"varies"</formula>
    </cfRule>
  </conditionalFormatting>
  <dataValidations count="1">
    <dataValidation type="list" showInputMessage="1" showErrorMessage="1" sqref="F47:F64" xr:uid="{00000000-0002-0000-16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822</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47" priority="3" operator="equal">
      <formula>"varies"</formula>
    </cfRule>
  </conditionalFormatting>
  <conditionalFormatting sqref="D47:E64">
    <cfRule type="cellIs" dxfId="8346" priority="2" operator="equal">
      <formula>"varies"</formula>
    </cfRule>
  </conditionalFormatting>
  <conditionalFormatting sqref="I47 I49 H47:H49 H50:I64">
    <cfRule type="cellIs" dxfId="8345" priority="1" operator="equal">
      <formula>"varies"</formula>
    </cfRule>
  </conditionalFormatting>
  <dataValidations count="1">
    <dataValidation type="list" showInputMessage="1" showErrorMessage="1" sqref="F47:F64" xr:uid="{00000000-0002-0000-17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821</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44" priority="3" operator="equal">
      <formula>"varies"</formula>
    </cfRule>
  </conditionalFormatting>
  <conditionalFormatting sqref="D47:E64">
    <cfRule type="cellIs" dxfId="8343" priority="2" operator="equal">
      <formula>"varies"</formula>
    </cfRule>
  </conditionalFormatting>
  <conditionalFormatting sqref="I47 I49 H47:H49 H50:I64">
    <cfRule type="cellIs" dxfId="8342" priority="1" operator="equal">
      <formula>"varies"</formula>
    </cfRule>
  </conditionalFormatting>
  <dataValidations count="1">
    <dataValidation type="list" showInputMessage="1" showErrorMessage="1" sqref="F47:F64" xr:uid="{00000000-0002-0000-18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839</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41" priority="3" operator="equal">
      <formula>"varies"</formula>
    </cfRule>
  </conditionalFormatting>
  <conditionalFormatting sqref="D47:E64">
    <cfRule type="cellIs" dxfId="8340" priority="2" operator="equal">
      <formula>"varies"</formula>
    </cfRule>
  </conditionalFormatting>
  <conditionalFormatting sqref="I47 I49 H47:H49 H50:I64">
    <cfRule type="cellIs" dxfId="8339" priority="1" operator="equal">
      <formula>"varies"</formula>
    </cfRule>
  </conditionalFormatting>
  <dataValidations count="1">
    <dataValidation type="list" showInputMessage="1" showErrorMessage="1" sqref="F47:F64" xr:uid="{00000000-0002-0000-19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823</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38" priority="3" operator="equal">
      <formula>"varies"</formula>
    </cfRule>
  </conditionalFormatting>
  <conditionalFormatting sqref="D47:E64">
    <cfRule type="cellIs" dxfId="8337" priority="2" operator="equal">
      <formula>"varies"</formula>
    </cfRule>
  </conditionalFormatting>
  <conditionalFormatting sqref="I47 I49 H47:H49 H50:I64">
    <cfRule type="cellIs" dxfId="8336" priority="1" operator="equal">
      <formula>"varies"</formula>
    </cfRule>
  </conditionalFormatting>
  <dataValidations count="1">
    <dataValidation type="list" showInputMessage="1" showErrorMessage="1" sqref="F47:F64" xr:uid="{00000000-0002-0000-1A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824</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35" priority="3" operator="equal">
      <formula>"varies"</formula>
    </cfRule>
  </conditionalFormatting>
  <conditionalFormatting sqref="D47:E64">
    <cfRule type="cellIs" dxfId="8334" priority="2" operator="equal">
      <formula>"varies"</formula>
    </cfRule>
  </conditionalFormatting>
  <conditionalFormatting sqref="I47 I49 H47:H49 H50:I64">
    <cfRule type="cellIs" dxfId="8333" priority="1" operator="equal">
      <formula>"varies"</formula>
    </cfRule>
  </conditionalFormatting>
  <dataValidations count="1">
    <dataValidation type="list" showInputMessage="1" showErrorMessage="1" sqref="F47:F64" xr:uid="{00000000-0002-0000-1B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838</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32" priority="3" operator="equal">
      <formula>"varies"</formula>
    </cfRule>
  </conditionalFormatting>
  <conditionalFormatting sqref="D47:E64">
    <cfRule type="cellIs" dxfId="8331" priority="2" operator="equal">
      <formula>"varies"</formula>
    </cfRule>
  </conditionalFormatting>
  <conditionalFormatting sqref="I47 I49 H47:H49 H50:I64">
    <cfRule type="cellIs" dxfId="8330" priority="1" operator="equal">
      <formula>"varies"</formula>
    </cfRule>
  </conditionalFormatting>
  <dataValidations count="1">
    <dataValidation type="list" showInputMessage="1" showErrorMessage="1" sqref="F47:F64" xr:uid="{00000000-0002-0000-1C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pageSetUpPr fitToPage="1"/>
  </sheetPr>
  <dimension ref="A1:I173"/>
  <sheetViews>
    <sheetView topLeftCell="A169" workbookViewId="0">
      <selection activeCell="D17" sqref="D17"/>
    </sheetView>
  </sheetViews>
  <sheetFormatPr defaultColWidth="9.140625" defaultRowHeight="15"/>
  <cols>
    <col min="1" max="1" width="32" style="1013" customWidth="1"/>
    <col min="2" max="2" width="4.140625" style="1014" customWidth="1"/>
    <col min="3" max="3" width="34.85546875" style="1003" customWidth="1"/>
    <col min="4" max="4" width="18.42578125" style="1004" bestFit="1" customWidth="1"/>
    <col min="5" max="5" width="9.140625" style="306" bestFit="1" customWidth="1"/>
    <col min="6" max="6" width="14.5703125" customWidth="1"/>
    <col min="7" max="7" width="28.85546875" customWidth="1"/>
    <col min="8" max="8" width="1.5703125" customWidth="1"/>
    <col min="9" max="9" width="16.42578125" customWidth="1"/>
  </cols>
  <sheetData>
    <row r="1" spans="1:9">
      <c r="C1" s="1006"/>
    </row>
    <row r="2" spans="1:9" ht="23.25">
      <c r="C2" s="1006"/>
      <c r="G2" s="992" t="s">
        <v>208</v>
      </c>
      <c r="I2" s="994" t="s">
        <v>209</v>
      </c>
    </row>
    <row r="3" spans="1:9">
      <c r="A3" s="1015" t="s">
        <v>780</v>
      </c>
      <c r="C3" s="1006"/>
      <c r="D3" s="1411"/>
      <c r="G3" s="993">
        <f>'Pg 19 - Part 9 (1)'!Q66</f>
        <v>0</v>
      </c>
      <c r="I3" s="993">
        <f>'Pg 19 - 3.75 Fee Part 9 (1)'!Q66</f>
        <v>0</v>
      </c>
    </row>
    <row r="4" spans="1:9">
      <c r="C4" s="1006"/>
      <c r="D4" s="1008" t="str">
        <f>IF(OR(D3=D6,D6=0),"OK","OUT OF BALANCE")</f>
        <v>OK</v>
      </c>
      <c r="E4" s="929" t="s">
        <v>781</v>
      </c>
      <c r="F4" s="928"/>
      <c r="G4" s="930" t="str">
        <f>IF(OR(G3=D3,D6=0),"OK","OUT OF BALANCE")</f>
        <v>OK</v>
      </c>
      <c r="I4" s="930" t="str">
        <f>IF(OR(I3=D3,D6=0),"OK","OUT OF BALANCE")</f>
        <v>OK</v>
      </c>
    </row>
    <row r="5" spans="1:9">
      <c r="C5" s="1006"/>
      <c r="D5" s="1009"/>
      <c r="E5" s="448"/>
    </row>
    <row r="6" spans="1:9">
      <c r="A6" s="1015" t="s">
        <v>212</v>
      </c>
      <c r="C6" s="1006"/>
      <c r="D6" s="1410">
        <f>SUM(D9:D169)</f>
        <v>0</v>
      </c>
    </row>
    <row r="7" spans="1:9">
      <c r="A7" s="1015"/>
      <c r="C7" s="1006"/>
      <c r="D7" s="1010"/>
    </row>
    <row r="8" spans="1:9">
      <c r="A8" s="1015" t="s">
        <v>211</v>
      </c>
      <c r="C8" s="1007" t="s">
        <v>281</v>
      </c>
      <c r="D8" s="1011" t="s">
        <v>966</v>
      </c>
    </row>
    <row r="9" spans="1:9">
      <c r="A9" s="1016" t="s">
        <v>788</v>
      </c>
      <c r="B9" s="1017">
        <v>1</v>
      </c>
      <c r="C9" s="925"/>
      <c r="D9" s="1407"/>
      <c r="F9" s="314"/>
    </row>
    <row r="10" spans="1:9">
      <c r="A10" s="1018" t="s">
        <v>789</v>
      </c>
      <c r="B10" s="1019">
        <v>2</v>
      </c>
      <c r="C10" s="926"/>
      <c r="D10" s="1408"/>
      <c r="F10" s="314"/>
    </row>
    <row r="11" spans="1:9">
      <c r="A11" s="1018" t="s">
        <v>790</v>
      </c>
      <c r="B11" s="1019">
        <v>3</v>
      </c>
      <c r="C11" s="926"/>
      <c r="D11" s="1408"/>
      <c r="F11" s="314"/>
    </row>
    <row r="12" spans="1:9">
      <c r="A12" s="1018" t="s">
        <v>791</v>
      </c>
      <c r="B12" s="1019">
        <v>4</v>
      </c>
      <c r="C12" s="926"/>
      <c r="D12" s="1408"/>
    </row>
    <row r="13" spans="1:9">
      <c r="A13" s="1018" t="s">
        <v>792</v>
      </c>
      <c r="B13" s="1019">
        <v>5</v>
      </c>
      <c r="C13" s="926"/>
      <c r="D13" s="1408"/>
    </row>
    <row r="14" spans="1:9">
      <c r="A14" s="1018" t="s">
        <v>793</v>
      </c>
      <c r="B14" s="1019">
        <v>6</v>
      </c>
      <c r="C14" s="926"/>
      <c r="D14" s="1408"/>
    </row>
    <row r="15" spans="1:9">
      <c r="A15" s="1018" t="s">
        <v>794</v>
      </c>
      <c r="B15" s="1019">
        <v>7</v>
      </c>
      <c r="C15" s="926"/>
      <c r="D15" s="1408"/>
    </row>
    <row r="16" spans="1:9">
      <c r="A16" s="1018" t="s">
        <v>795</v>
      </c>
      <c r="B16" s="1019">
        <v>8</v>
      </c>
      <c r="C16" s="926"/>
      <c r="D16" s="1408"/>
    </row>
    <row r="17" spans="1:4">
      <c r="A17" s="1018" t="s">
        <v>796</v>
      </c>
      <c r="B17" s="1019">
        <v>9</v>
      </c>
      <c r="C17" s="926"/>
      <c r="D17" s="1408"/>
    </row>
    <row r="18" spans="1:4">
      <c r="A18" s="1018" t="s">
        <v>797</v>
      </c>
      <c r="B18" s="1019">
        <v>10</v>
      </c>
      <c r="C18" s="926"/>
      <c r="D18" s="1408"/>
    </row>
    <row r="19" spans="1:4">
      <c r="A19" s="1018" t="s">
        <v>798</v>
      </c>
      <c r="B19" s="1019">
        <v>11</v>
      </c>
      <c r="C19" s="926"/>
      <c r="D19" s="1408"/>
    </row>
    <row r="20" spans="1:4">
      <c r="A20" s="1018" t="s">
        <v>799</v>
      </c>
      <c r="B20" s="1019">
        <v>12</v>
      </c>
      <c r="C20" s="926"/>
      <c r="D20" s="1408"/>
    </row>
    <row r="21" spans="1:4">
      <c r="A21" s="1018" t="s">
        <v>800</v>
      </c>
      <c r="B21" s="1019">
        <v>13</v>
      </c>
      <c r="C21" s="926"/>
      <c r="D21" s="1408"/>
    </row>
    <row r="22" spans="1:4">
      <c r="A22" s="1018" t="s">
        <v>801</v>
      </c>
      <c r="B22" s="1019">
        <v>14</v>
      </c>
      <c r="C22" s="926"/>
      <c r="D22" s="1408"/>
    </row>
    <row r="23" spans="1:4">
      <c r="A23" s="1018" t="s">
        <v>802</v>
      </c>
      <c r="B23" s="1019">
        <v>15</v>
      </c>
      <c r="C23" s="926"/>
      <c r="D23" s="1408"/>
    </row>
    <row r="24" spans="1:4">
      <c r="A24" s="1018" t="s">
        <v>803</v>
      </c>
      <c r="B24" s="1019">
        <v>16</v>
      </c>
      <c r="C24" s="926"/>
      <c r="D24" s="1408"/>
    </row>
    <row r="25" spans="1:4">
      <c r="A25" s="1018" t="s">
        <v>804</v>
      </c>
      <c r="B25" s="1019">
        <v>17</v>
      </c>
      <c r="C25" s="926"/>
      <c r="D25" s="1408"/>
    </row>
    <row r="26" spans="1:4">
      <c r="A26" s="1018" t="s">
        <v>805</v>
      </c>
      <c r="B26" s="1019">
        <v>18</v>
      </c>
      <c r="C26" s="926"/>
      <c r="D26" s="1408"/>
    </row>
    <row r="27" spans="1:4">
      <c r="A27" s="1018" t="s">
        <v>806</v>
      </c>
      <c r="B27" s="1019">
        <v>19</v>
      </c>
      <c r="C27" s="926"/>
      <c r="D27" s="1408"/>
    </row>
    <row r="28" spans="1:4">
      <c r="A28" s="1018" t="s">
        <v>231</v>
      </c>
      <c r="B28" s="1019">
        <v>20</v>
      </c>
      <c r="C28" s="926"/>
      <c r="D28" s="1408"/>
    </row>
    <row r="29" spans="1:4">
      <c r="A29" s="1018" t="s">
        <v>807</v>
      </c>
      <c r="B29" s="1019">
        <v>21</v>
      </c>
      <c r="C29" s="926"/>
      <c r="D29" s="1408"/>
    </row>
    <row r="30" spans="1:4">
      <c r="A30" s="1018" t="s">
        <v>808</v>
      </c>
      <c r="B30" s="1019">
        <v>22</v>
      </c>
      <c r="C30" s="926"/>
      <c r="D30" s="1408"/>
    </row>
    <row r="31" spans="1:4">
      <c r="A31" s="1018" t="s">
        <v>809</v>
      </c>
      <c r="B31" s="1019">
        <v>23</v>
      </c>
      <c r="C31" s="926"/>
      <c r="D31" s="1408"/>
    </row>
    <row r="32" spans="1:4">
      <c r="A32" s="1018" t="s">
        <v>810</v>
      </c>
      <c r="B32" s="1019">
        <v>24</v>
      </c>
      <c r="C32" s="926"/>
      <c r="D32" s="1408"/>
    </row>
    <row r="33" spans="1:4">
      <c r="A33" s="1018" t="s">
        <v>811</v>
      </c>
      <c r="B33" s="1019">
        <v>25</v>
      </c>
      <c r="C33" s="926"/>
      <c r="D33" s="1408"/>
    </row>
    <row r="34" spans="1:4">
      <c r="A34" s="1018" t="s">
        <v>812</v>
      </c>
      <c r="B34" s="1019">
        <v>26</v>
      </c>
      <c r="C34" s="926"/>
      <c r="D34" s="1408"/>
    </row>
    <row r="35" spans="1:4">
      <c r="A35" s="1018" t="s">
        <v>813</v>
      </c>
      <c r="B35" s="1019">
        <v>27</v>
      </c>
      <c r="C35" s="926"/>
      <c r="D35" s="1408"/>
    </row>
    <row r="36" spans="1:4">
      <c r="A36" s="1018" t="s">
        <v>814</v>
      </c>
      <c r="B36" s="1019">
        <v>28</v>
      </c>
      <c r="C36" s="926"/>
      <c r="D36" s="1408"/>
    </row>
    <row r="37" spans="1:4">
      <c r="A37" s="1018" t="s">
        <v>815</v>
      </c>
      <c r="B37" s="1019">
        <v>29</v>
      </c>
      <c r="C37" s="926"/>
      <c r="D37" s="1408"/>
    </row>
    <row r="38" spans="1:4">
      <c r="A38" s="1018" t="s">
        <v>816</v>
      </c>
      <c r="B38" s="1019">
        <v>30</v>
      </c>
      <c r="C38" s="926"/>
      <c r="D38" s="1408"/>
    </row>
    <row r="39" spans="1:4">
      <c r="A39" s="1018" t="s">
        <v>817</v>
      </c>
      <c r="B39" s="1019">
        <v>31</v>
      </c>
      <c r="C39" s="926"/>
      <c r="D39" s="1408"/>
    </row>
    <row r="40" spans="1:4">
      <c r="A40" s="1018" t="s">
        <v>818</v>
      </c>
      <c r="B40" s="1019">
        <v>32</v>
      </c>
      <c r="C40" s="926"/>
      <c r="D40" s="1408"/>
    </row>
    <row r="41" spans="1:4">
      <c r="A41" s="1018" t="s">
        <v>213</v>
      </c>
      <c r="B41" s="1019">
        <v>33</v>
      </c>
      <c r="C41" s="926"/>
      <c r="D41" s="1408"/>
    </row>
    <row r="42" spans="1:4">
      <c r="A42" s="1018" t="s">
        <v>214</v>
      </c>
      <c r="B42" s="1019">
        <v>34</v>
      </c>
      <c r="C42" s="926"/>
      <c r="D42" s="1408"/>
    </row>
    <row r="43" spans="1:4">
      <c r="A43" s="1018" t="s">
        <v>215</v>
      </c>
      <c r="B43" s="1019">
        <v>35</v>
      </c>
      <c r="C43" s="926"/>
      <c r="D43" s="1408"/>
    </row>
    <row r="44" spans="1:4">
      <c r="A44" s="1018" t="s">
        <v>216</v>
      </c>
      <c r="B44" s="1019">
        <v>36</v>
      </c>
      <c r="C44" s="926"/>
      <c r="D44" s="1408"/>
    </row>
    <row r="45" spans="1:4">
      <c r="A45" s="1018" t="s">
        <v>217</v>
      </c>
      <c r="B45" s="1019">
        <v>37</v>
      </c>
      <c r="C45" s="926"/>
      <c r="D45" s="1408"/>
    </row>
    <row r="46" spans="1:4">
      <c r="A46" s="1018" t="s">
        <v>218</v>
      </c>
      <c r="B46" s="1019">
        <v>38</v>
      </c>
      <c r="C46" s="926"/>
      <c r="D46" s="1408"/>
    </row>
    <row r="47" spans="1:4">
      <c r="A47" s="1018" t="s">
        <v>219</v>
      </c>
      <c r="B47" s="1019">
        <v>39</v>
      </c>
      <c r="C47" s="926"/>
      <c r="D47" s="1408"/>
    </row>
    <row r="48" spans="1:4">
      <c r="A48" s="1018" t="s">
        <v>220</v>
      </c>
      <c r="B48" s="1019">
        <v>40</v>
      </c>
      <c r="C48" s="926"/>
      <c r="D48" s="1408"/>
    </row>
    <row r="49" spans="1:4">
      <c r="A49" s="1018" t="s">
        <v>221</v>
      </c>
      <c r="B49" s="1019">
        <v>41</v>
      </c>
      <c r="C49" s="926"/>
      <c r="D49" s="1408"/>
    </row>
    <row r="50" spans="1:4">
      <c r="A50" s="1018" t="s">
        <v>222</v>
      </c>
      <c r="B50" s="1019">
        <v>42</v>
      </c>
      <c r="C50" s="926"/>
      <c r="D50" s="1408"/>
    </row>
    <row r="51" spans="1:4">
      <c r="A51" s="1018" t="s">
        <v>223</v>
      </c>
      <c r="B51" s="1019">
        <v>43</v>
      </c>
      <c r="C51" s="926"/>
      <c r="D51" s="1408"/>
    </row>
    <row r="52" spans="1:4">
      <c r="A52" s="1018" t="s">
        <v>224</v>
      </c>
      <c r="B52" s="1019">
        <v>44</v>
      </c>
      <c r="C52" s="926"/>
      <c r="D52" s="1408"/>
    </row>
    <row r="53" spans="1:4">
      <c r="A53" s="1018" t="s">
        <v>225</v>
      </c>
      <c r="B53" s="1019">
        <v>45</v>
      </c>
      <c r="C53" s="926"/>
      <c r="D53" s="1408"/>
    </row>
    <row r="54" spans="1:4">
      <c r="A54" s="1018" t="s">
        <v>226</v>
      </c>
      <c r="B54" s="1019">
        <v>46</v>
      </c>
      <c r="C54" s="926"/>
      <c r="D54" s="1408"/>
    </row>
    <row r="55" spans="1:4">
      <c r="A55" s="1018" t="s">
        <v>227</v>
      </c>
      <c r="B55" s="1019">
        <v>47</v>
      </c>
      <c r="C55" s="926"/>
      <c r="D55" s="1408"/>
    </row>
    <row r="56" spans="1:4">
      <c r="A56" s="1018" t="s">
        <v>228</v>
      </c>
      <c r="B56" s="1019">
        <v>48</v>
      </c>
      <c r="C56" s="926"/>
      <c r="D56" s="1408"/>
    </row>
    <row r="57" spans="1:4">
      <c r="A57" s="1018" t="s">
        <v>229</v>
      </c>
      <c r="B57" s="1019">
        <v>49</v>
      </c>
      <c r="C57" s="926"/>
      <c r="D57" s="1408"/>
    </row>
    <row r="58" spans="1:4">
      <c r="A58" s="1018" t="s">
        <v>230</v>
      </c>
      <c r="B58" s="1019">
        <v>50</v>
      </c>
      <c r="C58" s="926"/>
      <c r="D58" s="1408"/>
    </row>
    <row r="59" spans="1:4">
      <c r="A59" s="1018" t="s">
        <v>232</v>
      </c>
      <c r="B59" s="1019">
        <v>51</v>
      </c>
      <c r="C59" s="926"/>
      <c r="D59" s="1408"/>
    </row>
    <row r="60" spans="1:4">
      <c r="A60" s="1018" t="s">
        <v>233</v>
      </c>
      <c r="B60" s="1019">
        <v>52</v>
      </c>
      <c r="C60" s="926"/>
      <c r="D60" s="1408"/>
    </row>
    <row r="61" spans="1:4">
      <c r="A61" s="1018" t="s">
        <v>234</v>
      </c>
      <c r="B61" s="1019">
        <v>53</v>
      </c>
      <c r="C61" s="926"/>
      <c r="D61" s="1408"/>
    </row>
    <row r="62" spans="1:4">
      <c r="A62" s="1018" t="s">
        <v>235</v>
      </c>
      <c r="B62" s="1019">
        <v>54</v>
      </c>
      <c r="C62" s="926"/>
      <c r="D62" s="1408"/>
    </row>
    <row r="63" spans="1:4">
      <c r="A63" s="1018" t="s">
        <v>236</v>
      </c>
      <c r="B63" s="1019">
        <v>55</v>
      </c>
      <c r="C63" s="926"/>
      <c r="D63" s="1408"/>
    </row>
    <row r="64" spans="1:4">
      <c r="A64" s="1018" t="s">
        <v>237</v>
      </c>
      <c r="B64" s="1019">
        <v>56</v>
      </c>
      <c r="C64" s="926"/>
      <c r="D64" s="1408"/>
    </row>
    <row r="65" spans="1:4">
      <c r="A65" s="1018" t="s">
        <v>238</v>
      </c>
      <c r="B65" s="1019">
        <v>57</v>
      </c>
      <c r="C65" s="926"/>
      <c r="D65" s="1408"/>
    </row>
    <row r="66" spans="1:4">
      <c r="A66" s="1018" t="s">
        <v>239</v>
      </c>
      <c r="B66" s="1019">
        <v>58</v>
      </c>
      <c r="C66" s="926"/>
      <c r="D66" s="1408"/>
    </row>
    <row r="67" spans="1:4">
      <c r="A67" s="1018" t="s">
        <v>240</v>
      </c>
      <c r="B67" s="1019">
        <v>59</v>
      </c>
      <c r="C67" s="926"/>
      <c r="D67" s="1408"/>
    </row>
    <row r="68" spans="1:4">
      <c r="A68" s="1018" t="s">
        <v>259</v>
      </c>
      <c r="B68" s="1019">
        <v>60</v>
      </c>
      <c r="C68" s="926"/>
      <c r="D68" s="1408"/>
    </row>
    <row r="69" spans="1:4">
      <c r="A69" s="1018" t="s">
        <v>241</v>
      </c>
      <c r="B69" s="1019">
        <v>61</v>
      </c>
      <c r="C69" s="926"/>
      <c r="D69" s="1408"/>
    </row>
    <row r="70" spans="1:4">
      <c r="A70" s="1018" t="s">
        <v>242</v>
      </c>
      <c r="B70" s="1019">
        <v>62</v>
      </c>
      <c r="C70" s="926"/>
      <c r="D70" s="1408"/>
    </row>
    <row r="71" spans="1:4">
      <c r="A71" s="1018" t="s">
        <v>243</v>
      </c>
      <c r="B71" s="1019">
        <v>63</v>
      </c>
      <c r="C71" s="926"/>
      <c r="D71" s="1408"/>
    </row>
    <row r="72" spans="1:4">
      <c r="A72" s="1018" t="s">
        <v>244</v>
      </c>
      <c r="B72" s="1019">
        <v>64</v>
      </c>
      <c r="C72" s="926"/>
      <c r="D72" s="1408"/>
    </row>
    <row r="73" spans="1:4">
      <c r="A73" s="1018" t="s">
        <v>245</v>
      </c>
      <c r="B73" s="1019">
        <v>65</v>
      </c>
      <c r="C73" s="926"/>
      <c r="D73" s="1408"/>
    </row>
    <row r="74" spans="1:4">
      <c r="A74" s="1018" t="s">
        <v>246</v>
      </c>
      <c r="B74" s="1019">
        <v>66</v>
      </c>
      <c r="C74" s="926"/>
      <c r="D74" s="1408"/>
    </row>
    <row r="75" spans="1:4">
      <c r="A75" s="1018" t="s">
        <v>247</v>
      </c>
      <c r="B75" s="1019">
        <v>67</v>
      </c>
      <c r="C75" s="926"/>
      <c r="D75" s="1408"/>
    </row>
    <row r="76" spans="1:4">
      <c r="A76" s="1018" t="s">
        <v>248</v>
      </c>
      <c r="B76" s="1019">
        <v>68</v>
      </c>
      <c r="C76" s="926"/>
      <c r="D76" s="1408"/>
    </row>
    <row r="77" spans="1:4">
      <c r="A77" s="1018" t="s">
        <v>249</v>
      </c>
      <c r="B77" s="1019">
        <v>69</v>
      </c>
      <c r="C77" s="926"/>
      <c r="D77" s="1408"/>
    </row>
    <row r="78" spans="1:4">
      <c r="A78" s="1018" t="s">
        <v>260</v>
      </c>
      <c r="B78" s="1019">
        <v>70</v>
      </c>
      <c r="C78" s="926"/>
      <c r="D78" s="1408"/>
    </row>
    <row r="79" spans="1:4">
      <c r="A79" s="1018" t="s">
        <v>250</v>
      </c>
      <c r="B79" s="1019">
        <v>71</v>
      </c>
      <c r="C79" s="926"/>
      <c r="D79" s="1408"/>
    </row>
    <row r="80" spans="1:4">
      <c r="A80" s="1018" t="s">
        <v>251</v>
      </c>
      <c r="B80" s="1019">
        <v>72</v>
      </c>
      <c r="C80" s="926"/>
      <c r="D80" s="1408"/>
    </row>
    <row r="81" spans="1:4">
      <c r="A81" s="1018" t="s">
        <v>252</v>
      </c>
      <c r="B81" s="1019">
        <v>73</v>
      </c>
      <c r="C81" s="926"/>
      <c r="D81" s="1408"/>
    </row>
    <row r="82" spans="1:4">
      <c r="A82" s="1018" t="s">
        <v>253</v>
      </c>
      <c r="B82" s="1019">
        <v>74</v>
      </c>
      <c r="C82" s="926"/>
      <c r="D82" s="1408"/>
    </row>
    <row r="83" spans="1:4">
      <c r="A83" s="1018" t="s">
        <v>254</v>
      </c>
      <c r="B83" s="1019">
        <v>75</v>
      </c>
      <c r="C83" s="926"/>
      <c r="D83" s="1408"/>
    </row>
    <row r="84" spans="1:4">
      <c r="A84" s="1018" t="s">
        <v>255</v>
      </c>
      <c r="B84" s="1019">
        <v>76</v>
      </c>
      <c r="C84" s="926"/>
      <c r="D84" s="1408"/>
    </row>
    <row r="85" spans="1:4">
      <c r="A85" s="1018" t="s">
        <v>256</v>
      </c>
      <c r="B85" s="1019">
        <v>77</v>
      </c>
      <c r="C85" s="926"/>
      <c r="D85" s="1408"/>
    </row>
    <row r="86" spans="1:4">
      <c r="A86" s="1018" t="s">
        <v>257</v>
      </c>
      <c r="B86" s="1019">
        <v>78</v>
      </c>
      <c r="C86" s="926"/>
      <c r="D86" s="1408"/>
    </row>
    <row r="87" spans="1:4">
      <c r="A87" s="1018" t="s">
        <v>258</v>
      </c>
      <c r="B87" s="1019">
        <v>79</v>
      </c>
      <c r="C87" s="926"/>
      <c r="D87" s="1408"/>
    </row>
    <row r="88" spans="1:4">
      <c r="A88" s="1018" t="s">
        <v>261</v>
      </c>
      <c r="B88" s="1019">
        <v>80</v>
      </c>
      <c r="C88" s="926"/>
      <c r="D88" s="1408"/>
    </row>
    <row r="89" spans="1:4">
      <c r="A89" s="1018" t="s">
        <v>262</v>
      </c>
      <c r="B89" s="1019">
        <v>81</v>
      </c>
      <c r="C89" s="926"/>
      <c r="D89" s="1408"/>
    </row>
    <row r="90" spans="1:4">
      <c r="A90" s="1018" t="s">
        <v>263</v>
      </c>
      <c r="B90" s="1019">
        <v>82</v>
      </c>
      <c r="C90" s="926"/>
      <c r="D90" s="1408"/>
    </row>
    <row r="91" spans="1:4">
      <c r="A91" s="1018" t="s">
        <v>264</v>
      </c>
      <c r="B91" s="1019">
        <v>83</v>
      </c>
      <c r="C91" s="926"/>
      <c r="D91" s="1408"/>
    </row>
    <row r="92" spans="1:4">
      <c r="A92" s="1018" t="s">
        <v>265</v>
      </c>
      <c r="B92" s="1019">
        <v>84</v>
      </c>
      <c r="C92" s="926"/>
      <c r="D92" s="1408"/>
    </row>
    <row r="93" spans="1:4">
      <c r="A93" s="1018" t="s">
        <v>266</v>
      </c>
      <c r="B93" s="1019">
        <v>85</v>
      </c>
      <c r="C93" s="926"/>
      <c r="D93" s="1408"/>
    </row>
    <row r="94" spans="1:4">
      <c r="A94" s="1018" t="s">
        <v>267</v>
      </c>
      <c r="B94" s="1019">
        <v>86</v>
      </c>
      <c r="C94" s="926"/>
      <c r="D94" s="1408"/>
    </row>
    <row r="95" spans="1:4">
      <c r="A95" s="1018" t="s">
        <v>268</v>
      </c>
      <c r="B95" s="1019">
        <v>87</v>
      </c>
      <c r="C95" s="926"/>
      <c r="D95" s="1408"/>
    </row>
    <row r="96" spans="1:4">
      <c r="A96" s="1018" t="s">
        <v>269</v>
      </c>
      <c r="B96" s="1019">
        <v>88</v>
      </c>
      <c r="C96" s="926"/>
      <c r="D96" s="1408"/>
    </row>
    <row r="97" spans="1:4">
      <c r="A97" s="1018" t="s">
        <v>270</v>
      </c>
      <c r="B97" s="1019">
        <v>89</v>
      </c>
      <c r="C97" s="926"/>
      <c r="D97" s="1408"/>
    </row>
    <row r="98" spans="1:4">
      <c r="A98" s="1018" t="s">
        <v>271</v>
      </c>
      <c r="B98" s="1019">
        <v>90</v>
      </c>
      <c r="C98" s="926"/>
      <c r="D98" s="1408"/>
    </row>
    <row r="99" spans="1:4">
      <c r="A99" s="1018" t="s">
        <v>272</v>
      </c>
      <c r="B99" s="1019">
        <v>91</v>
      </c>
      <c r="C99" s="926"/>
      <c r="D99" s="1408"/>
    </row>
    <row r="100" spans="1:4">
      <c r="A100" s="1018" t="s">
        <v>273</v>
      </c>
      <c r="B100" s="1019">
        <v>92</v>
      </c>
      <c r="C100" s="926"/>
      <c r="D100" s="1408"/>
    </row>
    <row r="101" spans="1:4">
      <c r="A101" s="1018" t="s">
        <v>274</v>
      </c>
      <c r="B101" s="1019">
        <v>93</v>
      </c>
      <c r="C101" s="926"/>
      <c r="D101" s="1408"/>
    </row>
    <row r="102" spans="1:4">
      <c r="A102" s="1018" t="s">
        <v>275</v>
      </c>
      <c r="B102" s="1019">
        <v>94</v>
      </c>
      <c r="C102" s="926"/>
      <c r="D102" s="1408"/>
    </row>
    <row r="103" spans="1:4">
      <c r="A103" s="1018" t="s">
        <v>276</v>
      </c>
      <c r="B103" s="1019">
        <v>95</v>
      </c>
      <c r="C103" s="926"/>
      <c r="D103" s="1408"/>
    </row>
    <row r="104" spans="1:4">
      <c r="A104" s="1018" t="s">
        <v>277</v>
      </c>
      <c r="B104" s="1019">
        <v>96</v>
      </c>
      <c r="C104" s="926"/>
      <c r="D104" s="1408"/>
    </row>
    <row r="105" spans="1:4">
      <c r="A105" s="1018" t="s">
        <v>278</v>
      </c>
      <c r="B105" s="1019">
        <v>97</v>
      </c>
      <c r="C105" s="926"/>
      <c r="D105" s="1408"/>
    </row>
    <row r="106" spans="1:4">
      <c r="A106" s="1018" t="s">
        <v>279</v>
      </c>
      <c r="B106" s="1019">
        <v>98</v>
      </c>
      <c r="C106" s="926"/>
      <c r="D106" s="1408"/>
    </row>
    <row r="107" spans="1:4">
      <c r="A107" s="1018" t="s">
        <v>280</v>
      </c>
      <c r="B107" s="1019">
        <v>99</v>
      </c>
      <c r="C107" s="926"/>
      <c r="D107" s="1408"/>
    </row>
    <row r="108" spans="1:4">
      <c r="A108" s="1018" t="s">
        <v>282</v>
      </c>
      <c r="B108" s="1019">
        <v>100</v>
      </c>
      <c r="C108" s="926"/>
      <c r="D108" s="1408"/>
    </row>
    <row r="109" spans="1:4">
      <c r="A109" s="1018" t="s">
        <v>283</v>
      </c>
      <c r="B109" s="1019">
        <v>101</v>
      </c>
      <c r="C109" s="926"/>
      <c r="D109" s="1408"/>
    </row>
    <row r="110" spans="1:4">
      <c r="A110" s="1018" t="s">
        <v>284</v>
      </c>
      <c r="B110" s="1019">
        <v>102</v>
      </c>
      <c r="C110" s="926"/>
      <c r="D110" s="1408"/>
    </row>
    <row r="111" spans="1:4">
      <c r="A111" s="1018" t="s">
        <v>285</v>
      </c>
      <c r="B111" s="1019">
        <v>103</v>
      </c>
      <c r="C111" s="926"/>
      <c r="D111" s="1408"/>
    </row>
    <row r="112" spans="1:4">
      <c r="A112" s="1018" t="s">
        <v>286</v>
      </c>
      <c r="B112" s="1019">
        <v>104</v>
      </c>
      <c r="C112" s="926"/>
      <c r="D112" s="1408"/>
    </row>
    <row r="113" spans="1:4">
      <c r="A113" s="1018" t="s">
        <v>287</v>
      </c>
      <c r="B113" s="1019">
        <v>105</v>
      </c>
      <c r="C113" s="926"/>
      <c r="D113" s="1408"/>
    </row>
    <row r="114" spans="1:4">
      <c r="A114" s="1018" t="s">
        <v>288</v>
      </c>
      <c r="B114" s="1019">
        <v>106</v>
      </c>
      <c r="C114" s="926"/>
      <c r="D114" s="1408"/>
    </row>
    <row r="115" spans="1:4">
      <c r="A115" s="1018" t="s">
        <v>289</v>
      </c>
      <c r="B115" s="1019">
        <v>107</v>
      </c>
      <c r="C115" s="926"/>
      <c r="D115" s="1408"/>
    </row>
    <row r="116" spans="1:4">
      <c r="A116" s="1018" t="s">
        <v>290</v>
      </c>
      <c r="B116" s="1019">
        <v>108</v>
      </c>
      <c r="C116" s="926"/>
      <c r="D116" s="1408"/>
    </row>
    <row r="117" spans="1:4">
      <c r="A117" s="1018" t="s">
        <v>291</v>
      </c>
      <c r="B117" s="1019">
        <v>109</v>
      </c>
      <c r="C117" s="926"/>
      <c r="D117" s="1408"/>
    </row>
    <row r="118" spans="1:4">
      <c r="A118" s="1018" t="s">
        <v>292</v>
      </c>
      <c r="B118" s="1019">
        <v>110</v>
      </c>
      <c r="C118" s="926"/>
      <c r="D118" s="1408"/>
    </row>
    <row r="119" spans="1:4">
      <c r="A119" s="1018" t="s">
        <v>293</v>
      </c>
      <c r="B119" s="1019">
        <v>111</v>
      </c>
      <c r="C119" s="926"/>
      <c r="D119" s="1408"/>
    </row>
    <row r="120" spans="1:4">
      <c r="A120" s="1018" t="s">
        <v>294</v>
      </c>
      <c r="B120" s="1019">
        <v>112</v>
      </c>
      <c r="C120" s="926"/>
      <c r="D120" s="1408"/>
    </row>
    <row r="121" spans="1:4">
      <c r="A121" s="1018" t="s">
        <v>295</v>
      </c>
      <c r="B121" s="1019">
        <v>113</v>
      </c>
      <c r="C121" s="926"/>
      <c r="D121" s="1408"/>
    </row>
    <row r="122" spans="1:4">
      <c r="A122" s="1018" t="s">
        <v>296</v>
      </c>
      <c r="B122" s="1019">
        <v>114</v>
      </c>
      <c r="C122" s="926"/>
      <c r="D122" s="1408"/>
    </row>
    <row r="123" spans="1:4">
      <c r="A123" s="1018" t="s">
        <v>297</v>
      </c>
      <c r="B123" s="1019">
        <v>115</v>
      </c>
      <c r="C123" s="926"/>
      <c r="D123" s="1408"/>
    </row>
    <row r="124" spans="1:4">
      <c r="A124" s="1013" t="s">
        <v>298</v>
      </c>
      <c r="B124" s="1019">
        <v>116</v>
      </c>
      <c r="C124" s="926"/>
      <c r="D124" s="1408"/>
    </row>
    <row r="125" spans="1:4">
      <c r="A125" s="1013" t="s">
        <v>299</v>
      </c>
      <c r="B125" s="1019">
        <v>117</v>
      </c>
      <c r="C125" s="926"/>
      <c r="D125" s="1408"/>
    </row>
    <row r="126" spans="1:4">
      <c r="A126" s="1013" t="s">
        <v>300</v>
      </c>
      <c r="B126" s="1019">
        <v>118</v>
      </c>
      <c r="C126" s="926"/>
      <c r="D126" s="1408"/>
    </row>
    <row r="127" spans="1:4">
      <c r="A127" s="1013" t="s">
        <v>301</v>
      </c>
      <c r="B127" s="1019">
        <v>119</v>
      </c>
      <c r="C127" s="926"/>
      <c r="D127" s="1408"/>
    </row>
    <row r="128" spans="1:4">
      <c r="A128" s="1013" t="s">
        <v>302</v>
      </c>
      <c r="B128" s="1019">
        <v>120</v>
      </c>
      <c r="C128" s="926"/>
      <c r="D128" s="1408"/>
    </row>
    <row r="129" spans="1:4">
      <c r="A129" s="1013" t="s">
        <v>303</v>
      </c>
      <c r="B129" s="1019">
        <v>121</v>
      </c>
      <c r="C129" s="926"/>
      <c r="D129" s="1408"/>
    </row>
    <row r="130" spans="1:4">
      <c r="A130" s="1013" t="s">
        <v>304</v>
      </c>
      <c r="B130" s="1019">
        <v>122</v>
      </c>
      <c r="C130" s="926"/>
      <c r="D130" s="1408"/>
    </row>
    <row r="131" spans="1:4">
      <c r="A131" s="1013" t="s">
        <v>305</v>
      </c>
      <c r="B131" s="1019">
        <v>123</v>
      </c>
      <c r="C131" s="926"/>
      <c r="D131" s="1408"/>
    </row>
    <row r="132" spans="1:4">
      <c r="A132" s="1013" t="s">
        <v>306</v>
      </c>
      <c r="B132" s="1019">
        <v>124</v>
      </c>
      <c r="C132" s="926"/>
      <c r="D132" s="1408"/>
    </row>
    <row r="133" spans="1:4">
      <c r="A133" s="1013" t="s">
        <v>307</v>
      </c>
      <c r="B133" s="1019">
        <v>125</v>
      </c>
      <c r="C133" s="926"/>
      <c r="D133" s="1408"/>
    </row>
    <row r="134" spans="1:4">
      <c r="A134" s="1013" t="s">
        <v>308</v>
      </c>
      <c r="B134" s="1019">
        <v>126</v>
      </c>
      <c r="C134" s="926"/>
      <c r="D134" s="1408"/>
    </row>
    <row r="135" spans="1:4">
      <c r="A135" s="1013" t="s">
        <v>309</v>
      </c>
      <c r="B135" s="1019">
        <v>127</v>
      </c>
      <c r="C135" s="926"/>
      <c r="D135" s="1408"/>
    </row>
    <row r="136" spans="1:4">
      <c r="A136" s="1013" t="s">
        <v>310</v>
      </c>
      <c r="B136" s="1019">
        <v>128</v>
      </c>
      <c r="C136" s="926"/>
      <c r="D136" s="1408"/>
    </row>
    <row r="137" spans="1:4">
      <c r="A137" s="1013" t="s">
        <v>311</v>
      </c>
      <c r="B137" s="1019">
        <v>129</v>
      </c>
      <c r="C137" s="926"/>
      <c r="D137" s="1408"/>
    </row>
    <row r="138" spans="1:4">
      <c r="A138" s="1013" t="s">
        <v>312</v>
      </c>
      <c r="B138" s="1019">
        <v>130</v>
      </c>
      <c r="C138" s="926"/>
      <c r="D138" s="1408"/>
    </row>
    <row r="139" spans="1:4">
      <c r="A139" s="1013" t="s">
        <v>313</v>
      </c>
      <c r="B139" s="1019">
        <v>131</v>
      </c>
      <c r="C139" s="926"/>
      <c r="D139" s="1408"/>
    </row>
    <row r="140" spans="1:4">
      <c r="A140" s="1013" t="s">
        <v>314</v>
      </c>
      <c r="B140" s="1019">
        <v>132</v>
      </c>
      <c r="C140" s="926"/>
      <c r="D140" s="1408"/>
    </row>
    <row r="141" spans="1:4">
      <c r="A141" s="1013" t="s">
        <v>315</v>
      </c>
      <c r="B141" s="1019">
        <v>133</v>
      </c>
      <c r="C141" s="926"/>
      <c r="D141" s="1408"/>
    </row>
    <row r="142" spans="1:4">
      <c r="A142" s="1013" t="s">
        <v>316</v>
      </c>
      <c r="B142" s="1019">
        <v>134</v>
      </c>
      <c r="C142" s="926"/>
      <c r="D142" s="1408"/>
    </row>
    <row r="143" spans="1:4">
      <c r="A143" s="1013" t="s">
        <v>317</v>
      </c>
      <c r="B143" s="1019">
        <v>135</v>
      </c>
      <c r="C143" s="926"/>
      <c r="D143" s="1408"/>
    </row>
    <row r="144" spans="1:4">
      <c r="A144" s="1013" t="s">
        <v>318</v>
      </c>
      <c r="B144" s="1019">
        <v>136</v>
      </c>
      <c r="C144" s="926"/>
      <c r="D144" s="1408"/>
    </row>
    <row r="145" spans="1:4">
      <c r="A145" s="1013" t="s">
        <v>319</v>
      </c>
      <c r="B145" s="1019">
        <v>137</v>
      </c>
      <c r="C145" s="926"/>
      <c r="D145" s="1408"/>
    </row>
    <row r="146" spans="1:4">
      <c r="A146" s="1013" t="s">
        <v>320</v>
      </c>
      <c r="B146" s="1019">
        <v>138</v>
      </c>
      <c r="C146" s="926"/>
      <c r="D146" s="1408"/>
    </row>
    <row r="147" spans="1:4">
      <c r="A147" s="1013" t="s">
        <v>321</v>
      </c>
      <c r="B147" s="1019">
        <v>139</v>
      </c>
      <c r="C147" s="926"/>
      <c r="D147" s="1408"/>
    </row>
    <row r="148" spans="1:4">
      <c r="A148" s="1013" t="s">
        <v>322</v>
      </c>
      <c r="B148" s="1019">
        <v>140</v>
      </c>
      <c r="C148" s="926"/>
      <c r="D148" s="1408"/>
    </row>
    <row r="149" spans="1:4">
      <c r="A149" s="1013" t="s">
        <v>323</v>
      </c>
      <c r="B149" s="1019">
        <v>141</v>
      </c>
      <c r="C149" s="926"/>
      <c r="D149" s="1408"/>
    </row>
    <row r="150" spans="1:4">
      <c r="A150" s="1013" t="s">
        <v>324</v>
      </c>
      <c r="B150" s="1019">
        <v>142</v>
      </c>
      <c r="C150" s="926"/>
      <c r="D150" s="1408"/>
    </row>
    <row r="151" spans="1:4">
      <c r="A151" s="1013" t="s">
        <v>325</v>
      </c>
      <c r="B151" s="1019">
        <v>143</v>
      </c>
      <c r="C151" s="926"/>
      <c r="D151" s="1408"/>
    </row>
    <row r="152" spans="1:4">
      <c r="A152" s="1013" t="s">
        <v>326</v>
      </c>
      <c r="B152" s="1019">
        <v>144</v>
      </c>
      <c r="C152" s="926"/>
      <c r="D152" s="1408"/>
    </row>
    <row r="153" spans="1:4">
      <c r="A153" s="1013" t="s">
        <v>327</v>
      </c>
      <c r="B153" s="1019">
        <v>145</v>
      </c>
      <c r="C153" s="926"/>
      <c r="D153" s="1408"/>
    </row>
    <row r="154" spans="1:4">
      <c r="A154" s="1013" t="s">
        <v>328</v>
      </c>
      <c r="B154" s="1019">
        <v>146</v>
      </c>
      <c r="C154" s="926"/>
      <c r="D154" s="1408"/>
    </row>
    <row r="155" spans="1:4">
      <c r="A155" s="1013" t="s">
        <v>329</v>
      </c>
      <c r="B155" s="1019">
        <v>147</v>
      </c>
      <c r="C155" s="926"/>
      <c r="D155" s="1408"/>
    </row>
    <row r="156" spans="1:4">
      <c r="A156" s="1013" t="s">
        <v>330</v>
      </c>
      <c r="B156" s="1019">
        <v>148</v>
      </c>
      <c r="C156" s="926"/>
      <c r="D156" s="1408"/>
    </row>
    <row r="157" spans="1:4">
      <c r="A157" s="1013" t="s">
        <v>1336</v>
      </c>
      <c r="B157" s="1019">
        <v>149</v>
      </c>
      <c r="C157" s="926"/>
      <c r="D157" s="1408"/>
    </row>
    <row r="158" spans="1:4">
      <c r="A158" s="1013" t="s">
        <v>1337</v>
      </c>
      <c r="B158" s="1019">
        <v>150</v>
      </c>
      <c r="C158" s="926"/>
      <c r="D158" s="1408"/>
    </row>
    <row r="159" spans="1:4">
      <c r="A159" s="1013" t="s">
        <v>1338</v>
      </c>
      <c r="B159" s="1019">
        <v>151</v>
      </c>
      <c r="C159" s="926"/>
      <c r="D159" s="1408"/>
    </row>
    <row r="160" spans="1:4">
      <c r="A160" s="1013" t="s">
        <v>1339</v>
      </c>
      <c r="B160" s="1019">
        <v>152</v>
      </c>
      <c r="C160" s="926"/>
      <c r="D160" s="1408"/>
    </row>
    <row r="161" spans="1:4">
      <c r="A161" s="1013" t="s">
        <v>1340</v>
      </c>
      <c r="B161" s="1019">
        <v>153</v>
      </c>
      <c r="C161" s="926"/>
      <c r="D161" s="1408"/>
    </row>
    <row r="162" spans="1:4">
      <c r="A162" s="1013" t="s">
        <v>1341</v>
      </c>
      <c r="B162" s="1019">
        <v>154</v>
      </c>
      <c r="C162" s="926"/>
      <c r="D162" s="1408"/>
    </row>
    <row r="163" spans="1:4">
      <c r="A163" s="1013" t="s">
        <v>1342</v>
      </c>
      <c r="B163" s="1019">
        <v>155</v>
      </c>
      <c r="C163" s="926"/>
      <c r="D163" s="1408"/>
    </row>
    <row r="164" spans="1:4">
      <c r="A164" s="1013" t="s">
        <v>1343</v>
      </c>
      <c r="B164" s="1019">
        <v>156</v>
      </c>
      <c r="C164" s="926"/>
      <c r="D164" s="1408"/>
    </row>
    <row r="165" spans="1:4">
      <c r="A165" s="1013" t="s">
        <v>1344</v>
      </c>
      <c r="B165" s="1019">
        <v>157</v>
      </c>
      <c r="C165" s="926"/>
      <c r="D165" s="1408"/>
    </row>
    <row r="166" spans="1:4">
      <c r="A166" s="1013" t="s">
        <v>1345</v>
      </c>
      <c r="B166" s="1019">
        <v>158</v>
      </c>
      <c r="C166" s="926"/>
      <c r="D166" s="1408"/>
    </row>
    <row r="167" spans="1:4">
      <c r="A167" s="1013" t="s">
        <v>1346</v>
      </c>
      <c r="B167" s="1019">
        <v>159</v>
      </c>
      <c r="C167" s="926"/>
      <c r="D167" s="1408"/>
    </row>
    <row r="168" spans="1:4">
      <c r="A168" s="1013" t="s">
        <v>1347</v>
      </c>
      <c r="B168" s="1019">
        <v>160</v>
      </c>
      <c r="C168" s="926"/>
      <c r="D168" s="1408"/>
    </row>
    <row r="169" spans="1:4">
      <c r="A169" s="1020"/>
      <c r="B169" s="1021"/>
      <c r="C169" s="927"/>
      <c r="D169" s="1409"/>
    </row>
    <row r="173" spans="1:4">
      <c r="D173" s="1005"/>
    </row>
  </sheetData>
  <sheetProtection password="93EE" sheet="1" objects="1" scenarios="1"/>
  <conditionalFormatting sqref="D4 G4 I4">
    <cfRule type="containsText" dxfId="8393" priority="3" operator="containsText" text="OUT">
      <formula>NOT(ISERROR(SEARCH("OUT",D4)))</formula>
    </cfRule>
  </conditionalFormatting>
  <printOptions horizontalCentered="1"/>
  <pageMargins left="0" right="0" top="0.25" bottom="0.5" header="0.3" footer="0.3"/>
  <pageSetup fitToHeight="100" orientation="portrait" r:id="rId1"/>
  <headerFooter>
    <oddFooter>&amp;L&amp;9U.S. Copyright Office&amp;R&amp;9Form SA3E Long Form (Rev. 05-17)</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N64"/>
  <sheetViews>
    <sheetView showGridLines="0" topLeftCell="A22" workbookViewId="0">
      <selection activeCell="B50" sqref="B50:C50"/>
    </sheetView>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842</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29" priority="3" operator="equal">
      <formula>"varies"</formula>
    </cfRule>
  </conditionalFormatting>
  <conditionalFormatting sqref="D47:E64">
    <cfRule type="cellIs" dxfId="8328" priority="2" operator="equal">
      <formula>"varies"</formula>
    </cfRule>
  </conditionalFormatting>
  <conditionalFormatting sqref="I47 I49 H47:H49 H50:I64">
    <cfRule type="cellIs" dxfId="8327" priority="1" operator="equal">
      <formula>"varies"</formula>
    </cfRule>
  </conditionalFormatting>
  <dataValidations count="1">
    <dataValidation type="list" showInputMessage="1" showErrorMessage="1" sqref="F47:F64" xr:uid="{00000000-0002-0000-1D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64"/>
  <sheetViews>
    <sheetView showGridLines="0" workbookViewId="0"/>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s>
  <sheetData>
    <row r="1" spans="2:13">
      <c r="J1" s="1086" t="str">
        <f>CONCATENATE("ACCOUNTING PERIOD:  ",'General Data Input tab'!$D$2)</f>
        <v>ACCOUNTING PERIOD:  0</v>
      </c>
    </row>
    <row r="2" spans="2:13">
      <c r="B2" s="118" t="s">
        <v>1454</v>
      </c>
      <c r="C2" s="123"/>
    </row>
    <row r="3" spans="2:13" ht="15.75">
      <c r="B3" s="3"/>
      <c r="C3" s="104" t="s">
        <v>960</v>
      </c>
      <c r="D3" s="104"/>
      <c r="E3" s="4"/>
      <c r="F3" s="4"/>
      <c r="G3" s="4"/>
      <c r="H3" s="18"/>
      <c r="I3" s="1065" t="s">
        <v>599</v>
      </c>
      <c r="J3" s="1622" t="s">
        <v>961</v>
      </c>
    </row>
    <row r="4" spans="2:13" ht="20.25" customHeight="1">
      <c r="B4" s="14"/>
      <c r="C4" s="1080">
        <f>'General Data Input tab'!$C$17</f>
        <v>0</v>
      </c>
      <c r="D4" s="12"/>
      <c r="E4" s="116"/>
      <c r="F4" s="12"/>
      <c r="G4" s="12"/>
      <c r="H4" s="19"/>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476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459</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825</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t="s">
        <v>1467</v>
      </c>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34" t="str">
        <f t="shared" ref="H47:H64" si="2">IF($B47&gt;0,VLOOKUP($B47,Signals,4,FALSE)," ")</f>
        <v xml:space="preserve"> </v>
      </c>
      <c r="I47" s="1635"/>
      <c r="J47" s="9"/>
      <c r="L47" s="1335"/>
      <c r="M47" s="19"/>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9"/>
      <c r="L48" s="1335"/>
    </row>
    <row r="49" spans="1:12"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9"/>
      <c r="L49" s="1335"/>
    </row>
    <row r="50" spans="1:12"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9"/>
      <c r="L50" s="1335"/>
    </row>
    <row r="51" spans="1:12" ht="20.100000000000001" customHeight="1">
      <c r="A51" s="1502"/>
      <c r="B51" s="1632"/>
      <c r="C51" s="1633"/>
      <c r="D51" s="421" t="str">
        <f t="shared" si="3"/>
        <v xml:space="preserve"> </v>
      </c>
      <c r="E51" s="421" t="str">
        <f t="shared" si="0"/>
        <v xml:space="preserve"> </v>
      </c>
      <c r="F51" s="692"/>
      <c r="G51" s="996" t="str">
        <f t="shared" si="1"/>
        <v xml:space="preserve"> </v>
      </c>
      <c r="H51" s="1618" t="str">
        <f t="shared" si="2"/>
        <v xml:space="preserve"> </v>
      </c>
      <c r="I51" s="1619"/>
      <c r="J51" s="9"/>
      <c r="L51" s="1335"/>
    </row>
    <row r="52" spans="1:12"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row>
    <row r="53" spans="1:12" ht="20.100000000000001" customHeight="1">
      <c r="A53" s="1502"/>
      <c r="B53" s="1632"/>
      <c r="C53" s="1633"/>
      <c r="D53" s="421" t="str">
        <f t="shared" si="3"/>
        <v xml:space="preserve"> </v>
      </c>
      <c r="E53" s="691" t="str">
        <f t="shared" si="0"/>
        <v xml:space="preserve"> </v>
      </c>
      <c r="F53" s="692"/>
      <c r="G53" s="996" t="str">
        <f t="shared" si="1"/>
        <v xml:space="preserve"> </v>
      </c>
      <c r="H53" s="1618" t="str">
        <f t="shared" si="2"/>
        <v xml:space="preserve"> </v>
      </c>
      <c r="I53" s="1619"/>
      <c r="J53" s="9"/>
    </row>
    <row r="54" spans="1:12"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9"/>
    </row>
    <row r="55" spans="1:12" ht="20.100000000000001" customHeight="1">
      <c r="A55" s="1502"/>
      <c r="B55" s="1632"/>
      <c r="C55" s="1633"/>
      <c r="D55" s="420" t="str">
        <f t="shared" si="3"/>
        <v xml:space="preserve"> </v>
      </c>
      <c r="E55" s="691" t="str">
        <f t="shared" si="0"/>
        <v xml:space="preserve"> </v>
      </c>
      <c r="F55" s="678"/>
      <c r="G55" s="996" t="str">
        <f t="shared" si="1"/>
        <v xml:space="preserve"> </v>
      </c>
      <c r="H55" s="1618" t="str">
        <f t="shared" si="2"/>
        <v xml:space="preserve"> </v>
      </c>
      <c r="I55" s="1619"/>
      <c r="J55" s="9"/>
    </row>
    <row r="56" spans="1:12"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2" ht="20.100000000000001" customHeight="1">
      <c r="A57" s="1502"/>
      <c r="B57" s="1632"/>
      <c r="C57" s="1633"/>
      <c r="D57" s="421" t="str">
        <f t="shared" si="3"/>
        <v xml:space="preserve"> </v>
      </c>
      <c r="E57" s="691" t="str">
        <f t="shared" si="0"/>
        <v xml:space="preserve"> </v>
      </c>
      <c r="F57" s="682"/>
      <c r="G57" s="996" t="str">
        <f t="shared" si="1"/>
        <v xml:space="preserve"> </v>
      </c>
      <c r="H57" s="1618" t="str">
        <f t="shared" si="2"/>
        <v xml:space="preserve"> </v>
      </c>
      <c r="I57" s="1619"/>
      <c r="J57" s="9"/>
    </row>
    <row r="58" spans="1:12"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2" ht="20.100000000000001" customHeight="1">
      <c r="A59" s="1502"/>
      <c r="B59" s="1620"/>
      <c r="C59" s="1621"/>
      <c r="D59" s="421" t="str">
        <f t="shared" si="3"/>
        <v xml:space="preserve"> </v>
      </c>
      <c r="E59" s="422" t="str">
        <f t="shared" si="0"/>
        <v xml:space="preserve"> </v>
      </c>
      <c r="F59" s="678"/>
      <c r="G59" s="996" t="str">
        <f t="shared" si="1"/>
        <v xml:space="preserve"> </v>
      </c>
      <c r="H59" s="1618" t="str">
        <f t="shared" si="2"/>
        <v xml:space="preserve"> </v>
      </c>
      <c r="I59" s="1619"/>
      <c r="J59" s="9"/>
    </row>
    <row r="60" spans="1:12" ht="20.100000000000001" customHeight="1">
      <c r="B60" s="1632"/>
      <c r="C60" s="1633"/>
      <c r="D60" s="421" t="str">
        <f t="shared" si="3"/>
        <v xml:space="preserve"> </v>
      </c>
      <c r="E60" s="422" t="str">
        <f t="shared" si="0"/>
        <v xml:space="preserve"> </v>
      </c>
      <c r="F60" s="678"/>
      <c r="G60" s="996" t="str">
        <f t="shared" si="1"/>
        <v xml:space="preserve"> </v>
      </c>
      <c r="H60" s="1618" t="str">
        <f t="shared" si="2"/>
        <v xml:space="preserve"> </v>
      </c>
      <c r="I60" s="1619"/>
      <c r="J60" s="9"/>
    </row>
    <row r="61" spans="1:12"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2" ht="20.100000000000001" customHeight="1">
      <c r="B62" s="1620"/>
      <c r="C62" s="1621"/>
      <c r="D62" s="420" t="str">
        <f t="shared" si="3"/>
        <v xml:space="preserve"> </v>
      </c>
      <c r="E62" s="421" t="str">
        <f t="shared" si="0"/>
        <v xml:space="preserve"> </v>
      </c>
      <c r="F62" s="678"/>
      <c r="G62" s="996" t="str">
        <f t="shared" si="1"/>
        <v xml:space="preserve"> </v>
      </c>
      <c r="H62" s="1618" t="str">
        <f t="shared" si="2"/>
        <v xml:space="preserve"> </v>
      </c>
      <c r="I62" s="1619"/>
      <c r="J62" s="9"/>
    </row>
    <row r="63" spans="1:12"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2"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sheet="1" objects="1" scenarios="1"/>
  <mergeCells count="39">
    <mergeCell ref="J3:J4"/>
    <mergeCell ref="J7:J8"/>
    <mergeCell ref="B47:C47"/>
    <mergeCell ref="H47:I47"/>
    <mergeCell ref="B48:C48"/>
    <mergeCell ref="H48:I48"/>
    <mergeCell ref="H55:I55"/>
    <mergeCell ref="B54:C54"/>
    <mergeCell ref="H54:I54"/>
    <mergeCell ref="B49:C49"/>
    <mergeCell ref="H49:I49"/>
    <mergeCell ref="B50:C50"/>
    <mergeCell ref="H50:I50"/>
    <mergeCell ref="B51:C51"/>
    <mergeCell ref="H51:I51"/>
    <mergeCell ref="B64:C64"/>
    <mergeCell ref="H64:I64"/>
    <mergeCell ref="B61:C61"/>
    <mergeCell ref="H61:I61"/>
    <mergeCell ref="B62:C62"/>
    <mergeCell ref="H62:I62"/>
    <mergeCell ref="B63:C63"/>
    <mergeCell ref="H63:I63"/>
    <mergeCell ref="A47:A59"/>
    <mergeCell ref="B60:C60"/>
    <mergeCell ref="H60:I60"/>
    <mergeCell ref="B57:C57"/>
    <mergeCell ref="H57:I57"/>
    <mergeCell ref="B59:C59"/>
    <mergeCell ref="H59:I59"/>
    <mergeCell ref="B58:C58"/>
    <mergeCell ref="H58:I58"/>
    <mergeCell ref="B56:C56"/>
    <mergeCell ref="H56:I56"/>
    <mergeCell ref="B52:C52"/>
    <mergeCell ref="H52:I52"/>
    <mergeCell ref="B53:C53"/>
    <mergeCell ref="H53:I53"/>
    <mergeCell ref="B55:C55"/>
  </mergeCells>
  <conditionalFormatting sqref="I47 I49 H47:H49 H50:I64">
    <cfRule type="cellIs" dxfId="8326" priority="3" operator="equal">
      <formula>"varies"</formula>
    </cfRule>
  </conditionalFormatting>
  <conditionalFormatting sqref="D47:E64">
    <cfRule type="cellIs" dxfId="8325" priority="2" operator="equal">
      <formula>"varies"</formula>
    </cfRule>
  </conditionalFormatting>
  <conditionalFormatting sqref="I47 I49 H47:H49 H50:I64">
    <cfRule type="cellIs" dxfId="8324" priority="1" operator="equal">
      <formula>"varies"</formula>
    </cfRule>
  </conditionalFormatting>
  <dataValidations count="1">
    <dataValidation type="list" showInputMessage="1" showErrorMessage="1" sqref="F47:F64" xr:uid="{00000000-0002-0000-1E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M67"/>
  <sheetViews>
    <sheetView showGridLines="0" workbookViewId="0">
      <selection activeCell="C1" sqref="C1:C1048576"/>
    </sheetView>
  </sheetViews>
  <sheetFormatPr defaultColWidth="9.140625" defaultRowHeight="14.25"/>
  <cols>
    <col min="1" max="1" width="9.140625" style="228" customWidth="1"/>
    <col min="2" max="2" width="16" style="228" customWidth="1"/>
    <col min="3" max="3" width="12.5703125" style="229" customWidth="1"/>
    <col min="4" max="4" width="11" style="228" customWidth="1"/>
    <col min="5" max="5" width="6.5703125" style="228" customWidth="1"/>
    <col min="6" max="6" width="22.5703125" style="228" customWidth="1"/>
    <col min="7" max="7" width="1.42578125" style="228" customWidth="1"/>
    <col min="8" max="8" width="12.5703125" style="228" customWidth="1"/>
    <col min="9" max="9" width="10.85546875" style="228" customWidth="1"/>
    <col min="10" max="10" width="6.42578125" style="228" customWidth="1"/>
    <col min="11" max="11" width="22.5703125" style="228" customWidth="1"/>
    <col min="12" max="12" width="9.140625" style="228" customWidth="1"/>
    <col min="13" max="16384" width="9.140625" style="228"/>
  </cols>
  <sheetData>
    <row r="1" spans="2:13" ht="15">
      <c r="B1" s="1085" t="str">
        <f>CONCATENATE("ACCOUNTING PERIOD:  ",'General Data Input tab'!$D$2)</f>
        <v>ACCOUNTING PERIOD:  0</v>
      </c>
      <c r="C1" s="228"/>
      <c r="F1" s="449"/>
      <c r="K1" s="449" t="s">
        <v>1455</v>
      </c>
    </row>
    <row r="2" spans="2:13" ht="6.75" customHeight="1">
      <c r="C2" s="228"/>
      <c r="D2" s="257"/>
      <c r="E2" s="257"/>
    </row>
    <row r="3" spans="2:13" ht="15" customHeight="1">
      <c r="B3" s="1640" t="s">
        <v>961</v>
      </c>
      <c r="C3" s="104" t="s">
        <v>960</v>
      </c>
      <c r="D3" s="1084"/>
      <c r="E3" s="1084"/>
      <c r="F3" s="1084"/>
      <c r="G3" s="1084"/>
      <c r="H3" s="1084"/>
      <c r="I3" s="1084"/>
      <c r="J3" s="1084"/>
      <c r="K3" s="1065" t="s">
        <v>599</v>
      </c>
    </row>
    <row r="4" spans="2:13" s="237" customFormat="1" ht="20.25" customHeight="1">
      <c r="B4" s="1641"/>
      <c r="C4" s="320">
        <f>'General Data Input tab'!$C$17</f>
        <v>0</v>
      </c>
      <c r="D4" s="1056"/>
      <c r="E4" s="1056"/>
      <c r="F4" s="1056"/>
      <c r="G4" s="1056"/>
      <c r="H4" s="1056"/>
      <c r="I4" s="1056"/>
      <c r="J4" s="1056"/>
      <c r="K4" s="1083" t="str">
        <f>IF('General Data Input tab'!K14&gt;0,'General Data Input tab'!K14," ")</f>
        <v xml:space="preserve"> </v>
      </c>
    </row>
    <row r="5" spans="2:13" ht="6" customHeight="1">
      <c r="B5" s="708"/>
      <c r="C5" s="1642"/>
      <c r="D5" s="1643"/>
      <c r="E5" s="1643"/>
      <c r="F5" s="1643"/>
      <c r="G5" s="1643"/>
      <c r="H5" s="1643"/>
      <c r="I5" s="1643"/>
      <c r="J5" s="1643"/>
      <c r="K5" s="1644"/>
    </row>
    <row r="6" spans="2:13" ht="25.5" customHeight="1">
      <c r="B6" s="1645" t="s">
        <v>513</v>
      </c>
      <c r="C6" s="1647" t="s">
        <v>514</v>
      </c>
      <c r="D6" s="1648"/>
      <c r="E6" s="1648"/>
      <c r="F6" s="1648"/>
      <c r="G6" s="1648"/>
      <c r="H6" s="1648"/>
      <c r="I6" s="1648"/>
      <c r="J6" s="1648"/>
      <c r="K6" s="1649"/>
    </row>
    <row r="7" spans="2:13">
      <c r="B7" s="1646"/>
      <c r="C7" s="1637" t="s">
        <v>928</v>
      </c>
      <c r="D7" s="1638"/>
      <c r="E7" s="1638"/>
      <c r="F7" s="1638"/>
      <c r="G7" s="1638"/>
      <c r="H7" s="1638"/>
      <c r="I7" s="1638"/>
      <c r="J7" s="1638"/>
      <c r="K7" s="1639"/>
    </row>
    <row r="8" spans="2:13">
      <c r="B8" s="1646"/>
      <c r="C8" s="1637" t="s">
        <v>512</v>
      </c>
      <c r="D8" s="1638"/>
      <c r="E8" s="1638"/>
      <c r="F8" s="1638"/>
      <c r="G8" s="1638"/>
      <c r="H8" s="1638"/>
      <c r="I8" s="1638"/>
      <c r="J8" s="1638"/>
      <c r="K8" s="1639"/>
    </row>
    <row r="9" spans="2:13" ht="8.25" customHeight="1">
      <c r="B9" s="1646"/>
      <c r="C9" s="1650"/>
      <c r="D9" s="1651"/>
      <c r="E9" s="1651"/>
      <c r="F9" s="1651"/>
      <c r="G9" s="1651"/>
      <c r="H9" s="1651"/>
      <c r="I9" s="1651"/>
      <c r="J9" s="1651"/>
      <c r="K9" s="1652"/>
    </row>
    <row r="10" spans="2:13">
      <c r="B10" s="1636" t="s">
        <v>21</v>
      </c>
      <c r="C10" s="1637" t="s">
        <v>929</v>
      </c>
      <c r="D10" s="1638"/>
      <c r="E10" s="1638"/>
      <c r="F10" s="1638"/>
      <c r="G10" s="1638"/>
      <c r="H10" s="1638"/>
      <c r="I10" s="1638"/>
      <c r="J10" s="1638"/>
      <c r="K10" s="1639"/>
      <c r="M10" s="237"/>
    </row>
    <row r="11" spans="2:13">
      <c r="B11" s="1636"/>
      <c r="C11" s="1637" t="s">
        <v>511</v>
      </c>
      <c r="D11" s="1638"/>
      <c r="E11" s="1638"/>
      <c r="F11" s="1638"/>
      <c r="G11" s="1638"/>
      <c r="H11" s="1638"/>
      <c r="I11" s="1638"/>
      <c r="J11" s="1638"/>
      <c r="K11" s="1639"/>
    </row>
    <row r="12" spans="2:13">
      <c r="B12" s="1636"/>
      <c r="C12" s="1637" t="s">
        <v>510</v>
      </c>
      <c r="D12" s="1638"/>
      <c r="E12" s="1638"/>
      <c r="F12" s="1638"/>
      <c r="G12" s="1638"/>
      <c r="H12" s="1638"/>
      <c r="I12" s="1638"/>
      <c r="J12" s="1638"/>
      <c r="K12" s="1639"/>
    </row>
    <row r="13" spans="2:13">
      <c r="B13" s="241"/>
      <c r="C13" s="1637" t="s">
        <v>1510</v>
      </c>
      <c r="D13" s="1638"/>
      <c r="E13" s="1638"/>
      <c r="F13" s="1638"/>
      <c r="G13" s="1638"/>
      <c r="H13" s="1638"/>
      <c r="I13" s="1638"/>
      <c r="J13" s="1638"/>
      <c r="K13" s="1639"/>
    </row>
    <row r="14" spans="2:13">
      <c r="B14" s="241"/>
      <c r="C14" s="1355" t="s">
        <v>1511</v>
      </c>
      <c r="D14" s="1356"/>
      <c r="E14" s="1356"/>
      <c r="F14" s="1356"/>
      <c r="G14" s="1356"/>
      <c r="H14" s="1356"/>
      <c r="I14" s="1356"/>
      <c r="J14" s="1356"/>
      <c r="K14" s="1357"/>
    </row>
    <row r="15" spans="2:13">
      <c r="B15" s="241"/>
      <c r="C15" s="1659" t="s">
        <v>930</v>
      </c>
      <c r="D15" s="1660"/>
      <c r="E15" s="1660"/>
      <c r="F15" s="1660"/>
      <c r="G15" s="1660"/>
      <c r="H15" s="1660"/>
      <c r="I15" s="1660"/>
      <c r="J15" s="1660"/>
      <c r="K15" s="1661"/>
    </row>
    <row r="16" spans="2:13">
      <c r="B16" s="241"/>
      <c r="C16" s="1659" t="s">
        <v>931</v>
      </c>
      <c r="D16" s="1660"/>
      <c r="E16" s="1660"/>
      <c r="F16" s="1660"/>
      <c r="G16" s="1660"/>
      <c r="H16" s="1660"/>
      <c r="I16" s="1660"/>
      <c r="J16" s="1660"/>
      <c r="K16" s="1661"/>
    </row>
    <row r="17" spans="2:11">
      <c r="B17" s="241"/>
      <c r="C17" s="1659" t="s">
        <v>932</v>
      </c>
      <c r="D17" s="1660"/>
      <c r="E17" s="1660"/>
      <c r="F17" s="1660"/>
      <c r="G17" s="1660"/>
      <c r="H17" s="1660"/>
      <c r="I17" s="1660"/>
      <c r="J17" s="1660"/>
      <c r="K17" s="1661"/>
    </row>
    <row r="18" spans="2:11">
      <c r="B18" s="241"/>
      <c r="C18" s="1659" t="s">
        <v>509</v>
      </c>
      <c r="D18" s="1660"/>
      <c r="E18" s="1660"/>
      <c r="F18" s="1660"/>
      <c r="G18" s="1660"/>
      <c r="H18" s="1660"/>
      <c r="I18" s="1660"/>
      <c r="J18" s="1660"/>
      <c r="K18" s="1661"/>
    </row>
    <row r="19" spans="2:11">
      <c r="B19" s="241"/>
      <c r="C19" s="1659" t="s">
        <v>933</v>
      </c>
      <c r="D19" s="1660"/>
      <c r="E19" s="1660"/>
      <c r="F19" s="1660"/>
      <c r="G19" s="1660"/>
      <c r="H19" s="1660"/>
      <c r="I19" s="1660"/>
      <c r="J19" s="1660"/>
      <c r="K19" s="1661"/>
    </row>
    <row r="20" spans="2:11">
      <c r="B20" s="241"/>
      <c r="C20" s="1659" t="s">
        <v>22</v>
      </c>
      <c r="D20" s="1660"/>
      <c r="E20" s="1660"/>
      <c r="F20" s="1660"/>
      <c r="G20" s="1660"/>
      <c r="H20" s="1660"/>
      <c r="I20" s="1660"/>
      <c r="J20" s="1660"/>
      <c r="K20" s="1661"/>
    </row>
    <row r="21" spans="2:11">
      <c r="B21" s="241"/>
      <c r="C21" s="1653"/>
      <c r="D21" s="1654"/>
      <c r="E21" s="1654"/>
      <c r="F21" s="1654"/>
      <c r="G21" s="1654"/>
      <c r="H21" s="1654"/>
      <c r="I21" s="1654"/>
      <c r="J21" s="1654"/>
      <c r="K21" s="1655"/>
    </row>
    <row r="22" spans="2:11">
      <c r="B22" s="241"/>
      <c r="C22" s="1656"/>
      <c r="D22" s="1657"/>
      <c r="E22" s="1657"/>
      <c r="F22" s="1657"/>
      <c r="G22" s="1657"/>
      <c r="H22" s="1657"/>
      <c r="I22" s="1657"/>
      <c r="J22" s="1657"/>
      <c r="K22" s="1658"/>
    </row>
    <row r="23" spans="2:11">
      <c r="B23" s="241"/>
      <c r="C23" s="451" t="s">
        <v>508</v>
      </c>
      <c r="D23" s="452" t="s">
        <v>507</v>
      </c>
      <c r="E23" s="452" t="s">
        <v>506</v>
      </c>
      <c r="F23" s="452" t="s">
        <v>505</v>
      </c>
      <c r="G23" s="452"/>
      <c r="H23" s="452" t="s">
        <v>508</v>
      </c>
      <c r="I23" s="452" t="s">
        <v>507</v>
      </c>
      <c r="J23" s="452" t="s">
        <v>506</v>
      </c>
      <c r="K23" s="452" t="s">
        <v>505</v>
      </c>
    </row>
    <row r="24" spans="2:11" ht="24" customHeight="1">
      <c r="B24" s="241"/>
      <c r="C24" s="1037"/>
      <c r="D24" s="1044"/>
      <c r="E24" s="1044"/>
      <c r="F24" s="1038"/>
      <c r="G24" s="1039"/>
      <c r="H24" s="1391"/>
      <c r="I24" s="1044"/>
      <c r="J24" s="1044"/>
      <c r="K24" s="1038"/>
    </row>
    <row r="25" spans="2:11" ht="15.6" customHeight="1">
      <c r="B25" s="241"/>
      <c r="C25" s="1040"/>
      <c r="D25" s="1045"/>
      <c r="E25" s="1045"/>
      <c r="F25" s="1041"/>
      <c r="G25" s="1039"/>
      <c r="H25" s="1392"/>
      <c r="I25" s="1045"/>
      <c r="J25" s="1045"/>
      <c r="K25" s="1041"/>
    </row>
    <row r="26" spans="2:11" ht="15.6" customHeight="1">
      <c r="B26" s="241"/>
      <c r="C26" s="1040"/>
      <c r="D26" s="1045"/>
      <c r="E26" s="1045"/>
      <c r="F26" s="1041"/>
      <c r="G26" s="1039"/>
      <c r="H26" s="1392"/>
      <c r="I26" s="1045"/>
      <c r="J26" s="1045"/>
      <c r="K26" s="1041"/>
    </row>
    <row r="27" spans="2:11" ht="15.6" customHeight="1">
      <c r="B27" s="241"/>
      <c r="C27" s="1040"/>
      <c r="D27" s="1045"/>
      <c r="E27" s="1045"/>
      <c r="F27" s="1041"/>
      <c r="G27" s="1039"/>
      <c r="H27" s="1392"/>
      <c r="I27" s="1045"/>
      <c r="J27" s="1045"/>
      <c r="K27" s="1041"/>
    </row>
    <row r="28" spans="2:11" ht="15.6" customHeight="1">
      <c r="B28" s="241"/>
      <c r="C28" s="1040"/>
      <c r="D28" s="1045"/>
      <c r="E28" s="1045"/>
      <c r="F28" s="1041"/>
      <c r="G28" s="1039"/>
      <c r="H28" s="1392"/>
      <c r="I28" s="1045"/>
      <c r="J28" s="1045"/>
      <c r="K28" s="1041"/>
    </row>
    <row r="29" spans="2:11" ht="15.6" customHeight="1">
      <c r="B29" s="241"/>
      <c r="C29" s="1040"/>
      <c r="D29" s="1045"/>
      <c r="E29" s="1045"/>
      <c r="F29" s="1041"/>
      <c r="G29" s="1039"/>
      <c r="H29" s="1392"/>
      <c r="I29" s="1045"/>
      <c r="J29" s="1045"/>
      <c r="K29" s="1041"/>
    </row>
    <row r="30" spans="2:11" ht="15.6" customHeight="1">
      <c r="B30" s="241"/>
      <c r="C30" s="1040"/>
      <c r="D30" s="1045"/>
      <c r="E30" s="1045"/>
      <c r="F30" s="1041"/>
      <c r="G30" s="1039"/>
      <c r="H30" s="1392"/>
      <c r="I30" s="1045"/>
      <c r="J30" s="1045"/>
      <c r="K30" s="1041"/>
    </row>
    <row r="31" spans="2:11" ht="15.6" customHeight="1">
      <c r="B31" s="241"/>
      <c r="C31" s="1040"/>
      <c r="D31" s="1045"/>
      <c r="E31" s="1045"/>
      <c r="F31" s="1041"/>
      <c r="G31" s="1039"/>
      <c r="H31" s="1392"/>
      <c r="I31" s="1045"/>
      <c r="J31" s="1045"/>
      <c r="K31" s="1041"/>
    </row>
    <row r="32" spans="2:11" ht="15.6" customHeight="1">
      <c r="B32" s="241"/>
      <c r="C32" s="1040"/>
      <c r="D32" s="1045"/>
      <c r="E32" s="1045"/>
      <c r="F32" s="1041"/>
      <c r="G32" s="1039"/>
      <c r="H32" s="1392"/>
      <c r="I32" s="1045"/>
      <c r="J32" s="1045"/>
      <c r="K32" s="1041"/>
    </row>
    <row r="33" spans="2:11" ht="15.6" customHeight="1">
      <c r="B33" s="241"/>
      <c r="C33" s="1040"/>
      <c r="D33" s="1045"/>
      <c r="E33" s="1045"/>
      <c r="F33" s="1041"/>
      <c r="G33" s="1039"/>
      <c r="H33" s="1392"/>
      <c r="I33" s="1045"/>
      <c r="J33" s="1045"/>
      <c r="K33" s="1041"/>
    </row>
    <row r="34" spans="2:11" ht="15.6" customHeight="1">
      <c r="B34" s="241"/>
      <c r="C34" s="1040"/>
      <c r="D34" s="1045"/>
      <c r="E34" s="1045"/>
      <c r="F34" s="1041"/>
      <c r="G34" s="1039"/>
      <c r="H34" s="1392"/>
      <c r="I34" s="1045"/>
      <c r="J34" s="1045"/>
      <c r="K34" s="1041"/>
    </row>
    <row r="35" spans="2:11" ht="15.6" customHeight="1">
      <c r="B35" s="241"/>
      <c r="C35" s="1040"/>
      <c r="D35" s="1045"/>
      <c r="E35" s="1045"/>
      <c r="F35" s="1041"/>
      <c r="G35" s="1039"/>
      <c r="H35" s="1392"/>
      <c r="I35" s="1045"/>
      <c r="J35" s="1045"/>
      <c r="K35" s="1041"/>
    </row>
    <row r="36" spans="2:11" ht="15.6" customHeight="1">
      <c r="B36" s="241"/>
      <c r="C36" s="1040"/>
      <c r="D36" s="1045"/>
      <c r="E36" s="1045"/>
      <c r="F36" s="1041"/>
      <c r="G36" s="1039"/>
      <c r="H36" s="1392"/>
      <c r="I36" s="1045"/>
      <c r="J36" s="1045"/>
      <c r="K36" s="1041"/>
    </row>
    <row r="37" spans="2:11" ht="15.6" customHeight="1">
      <c r="B37" s="241"/>
      <c r="C37" s="1040"/>
      <c r="D37" s="1045"/>
      <c r="E37" s="1045"/>
      <c r="F37" s="1041"/>
      <c r="G37" s="1039"/>
      <c r="H37" s="1392"/>
      <c r="I37" s="1045"/>
      <c r="J37" s="1045"/>
      <c r="K37" s="1041"/>
    </row>
    <row r="38" spans="2:11" ht="15.6" customHeight="1">
      <c r="B38" s="241"/>
      <c r="C38" s="1040"/>
      <c r="D38" s="1045"/>
      <c r="E38" s="1045"/>
      <c r="F38" s="1041"/>
      <c r="G38" s="1039"/>
      <c r="H38" s="1392"/>
      <c r="I38" s="1045"/>
      <c r="J38" s="1045"/>
      <c r="K38" s="1041"/>
    </row>
    <row r="39" spans="2:11" ht="15.6" customHeight="1">
      <c r="B39" s="241"/>
      <c r="C39" s="1040"/>
      <c r="D39" s="1045"/>
      <c r="E39" s="1045"/>
      <c r="F39" s="1041"/>
      <c r="G39" s="1039"/>
      <c r="H39" s="1392"/>
      <c r="I39" s="1045"/>
      <c r="J39" s="1045"/>
      <c r="K39" s="1041"/>
    </row>
    <row r="40" spans="2:11" ht="15.6" customHeight="1">
      <c r="B40" s="241"/>
      <c r="C40" s="1040"/>
      <c r="D40" s="1045"/>
      <c r="E40" s="1045"/>
      <c r="F40" s="1041"/>
      <c r="G40" s="1039"/>
      <c r="H40" s="1392"/>
      <c r="I40" s="1045"/>
      <c r="J40" s="1045"/>
      <c r="K40" s="1041"/>
    </row>
    <row r="41" spans="2:11" ht="15.6" customHeight="1">
      <c r="B41" s="241"/>
      <c r="C41" s="1040"/>
      <c r="D41" s="1045"/>
      <c r="E41" s="1045"/>
      <c r="F41" s="1041"/>
      <c r="G41" s="1039"/>
      <c r="H41" s="1392"/>
      <c r="I41" s="1045"/>
      <c r="J41" s="1045"/>
      <c r="K41" s="1041"/>
    </row>
    <row r="42" spans="2:11" ht="15.6" customHeight="1">
      <c r="B42" s="241"/>
      <c r="C42" s="1040"/>
      <c r="D42" s="1045"/>
      <c r="E42" s="1045"/>
      <c r="F42" s="1041"/>
      <c r="G42" s="1039"/>
      <c r="H42" s="1392"/>
      <c r="I42" s="1045"/>
      <c r="J42" s="1045"/>
      <c r="K42" s="1041"/>
    </row>
    <row r="43" spans="2:11" ht="15.6" customHeight="1">
      <c r="B43" s="241"/>
      <c r="C43" s="1040"/>
      <c r="D43" s="1045"/>
      <c r="E43" s="1045"/>
      <c r="F43" s="1041"/>
      <c r="G43" s="1039"/>
      <c r="H43" s="1392"/>
      <c r="I43" s="1045"/>
      <c r="J43" s="1045"/>
      <c r="K43" s="1041"/>
    </row>
    <row r="44" spans="2:11" ht="15.6" customHeight="1">
      <c r="B44" s="241"/>
      <c r="C44" s="1040"/>
      <c r="D44" s="1045"/>
      <c r="E44" s="1045"/>
      <c r="F44" s="1041"/>
      <c r="G44" s="1039"/>
      <c r="H44" s="1392"/>
      <c r="I44" s="1045"/>
      <c r="J44" s="1045"/>
      <c r="K44" s="1041"/>
    </row>
    <row r="45" spans="2:11" ht="15.6" customHeight="1">
      <c r="B45" s="241"/>
      <c r="C45" s="1040"/>
      <c r="D45" s="1045"/>
      <c r="E45" s="1045"/>
      <c r="F45" s="1041"/>
      <c r="G45" s="1039"/>
      <c r="H45" s="1392"/>
      <c r="I45" s="1045"/>
      <c r="J45" s="1045"/>
      <c r="K45" s="1041"/>
    </row>
    <row r="46" spans="2:11" ht="15.6" customHeight="1">
      <c r="B46" s="241"/>
      <c r="C46" s="1040"/>
      <c r="D46" s="1045"/>
      <c r="E46" s="1045"/>
      <c r="F46" s="1041"/>
      <c r="G46" s="1039"/>
      <c r="H46" s="1392"/>
      <c r="I46" s="1045"/>
      <c r="J46" s="1045"/>
      <c r="K46" s="1041"/>
    </row>
    <row r="47" spans="2:11" ht="15.6" customHeight="1">
      <c r="B47" s="241"/>
      <c r="C47" s="1042"/>
      <c r="D47" s="1045"/>
      <c r="E47" s="1045"/>
      <c r="F47" s="1041"/>
      <c r="G47" s="1039"/>
      <c r="H47" s="1393"/>
      <c r="I47" s="1045"/>
      <c r="J47" s="1045"/>
      <c r="K47" s="1041"/>
    </row>
    <row r="48" spans="2:11" ht="15.6" customHeight="1">
      <c r="B48" s="241"/>
      <c r="C48" s="1042"/>
      <c r="D48" s="1045"/>
      <c r="E48" s="1045"/>
      <c r="F48" s="1041"/>
      <c r="G48" s="1039"/>
      <c r="H48" s="1393"/>
      <c r="I48" s="1045"/>
      <c r="J48" s="1045"/>
      <c r="K48" s="1041"/>
    </row>
    <row r="49" spans="2:11" ht="15.6" customHeight="1">
      <c r="B49" s="241"/>
      <c r="C49" s="1042"/>
      <c r="D49" s="1045"/>
      <c r="E49" s="1045"/>
      <c r="F49" s="1041"/>
      <c r="G49" s="1039"/>
      <c r="H49" s="1393"/>
      <c r="I49" s="1045"/>
      <c r="J49" s="1045"/>
      <c r="K49" s="1041"/>
    </row>
    <row r="50" spans="2:11" ht="15.6" customHeight="1">
      <c r="B50" s="241"/>
      <c r="C50" s="1042"/>
      <c r="D50" s="1045"/>
      <c r="E50" s="1045"/>
      <c r="F50" s="1041"/>
      <c r="G50" s="1039"/>
      <c r="H50" s="1393"/>
      <c r="I50" s="1045"/>
      <c r="J50" s="1045"/>
      <c r="K50" s="1041"/>
    </row>
    <row r="51" spans="2:11" ht="15.6" customHeight="1">
      <c r="B51" s="241"/>
      <c r="C51" s="1042"/>
      <c r="D51" s="1045"/>
      <c r="E51" s="1045"/>
      <c r="F51" s="1041"/>
      <c r="G51" s="1039"/>
      <c r="H51" s="1393"/>
      <c r="I51" s="1045"/>
      <c r="J51" s="1045"/>
      <c r="K51" s="1041"/>
    </row>
    <row r="52" spans="2:11" ht="15.6" customHeight="1">
      <c r="B52" s="241"/>
      <c r="C52" s="1042"/>
      <c r="D52" s="1045"/>
      <c r="E52" s="1045"/>
      <c r="F52" s="1041"/>
      <c r="G52" s="1039"/>
      <c r="H52" s="1393"/>
      <c r="I52" s="1045"/>
      <c r="J52" s="1045"/>
      <c r="K52" s="1041"/>
    </row>
    <row r="53" spans="2:11" ht="15.6" customHeight="1">
      <c r="B53" s="241"/>
      <c r="C53" s="1042"/>
      <c r="D53" s="1045"/>
      <c r="E53" s="1045"/>
      <c r="F53" s="1041"/>
      <c r="G53" s="1039"/>
      <c r="H53" s="1393"/>
      <c r="I53" s="1045"/>
      <c r="J53" s="1045"/>
      <c r="K53" s="1041"/>
    </row>
    <row r="54" spans="2:11" ht="15.6" customHeight="1">
      <c r="B54" s="241"/>
      <c r="C54" s="1042"/>
      <c r="D54" s="1045"/>
      <c r="E54" s="1045"/>
      <c r="F54" s="1041"/>
      <c r="G54" s="1039"/>
      <c r="H54" s="1393"/>
      <c r="I54" s="1045"/>
      <c r="J54" s="1045"/>
      <c r="K54" s="1041"/>
    </row>
    <row r="55" spans="2:11" ht="15.6" customHeight="1">
      <c r="B55" s="241"/>
      <c r="C55" s="1042"/>
      <c r="D55" s="1045"/>
      <c r="E55" s="1045"/>
      <c r="F55" s="1041"/>
      <c r="G55" s="1039"/>
      <c r="H55" s="1393"/>
      <c r="I55" s="1045"/>
      <c r="J55" s="1045"/>
      <c r="K55" s="1041"/>
    </row>
    <row r="56" spans="2:11" ht="15.6" customHeight="1">
      <c r="B56" s="241"/>
      <c r="C56" s="1042"/>
      <c r="D56" s="1045"/>
      <c r="E56" s="1045"/>
      <c r="F56" s="1041"/>
      <c r="G56" s="1039"/>
      <c r="H56" s="1393"/>
      <c r="I56" s="1045"/>
      <c r="J56" s="1045"/>
      <c r="K56" s="1041"/>
    </row>
    <row r="57" spans="2:11" ht="15.6" customHeight="1">
      <c r="B57" s="241"/>
      <c r="C57" s="1042"/>
      <c r="D57" s="1045"/>
      <c r="E57" s="1045"/>
      <c r="F57" s="1041"/>
      <c r="G57" s="1039"/>
      <c r="H57" s="1393"/>
      <c r="I57" s="1045"/>
      <c r="J57" s="1045"/>
      <c r="K57" s="1041"/>
    </row>
    <row r="58" spans="2:11" ht="15.6" customHeight="1">
      <c r="B58" s="241"/>
      <c r="C58" s="1042"/>
      <c r="D58" s="1045"/>
      <c r="E58" s="1045"/>
      <c r="F58" s="1041"/>
      <c r="G58" s="1039"/>
      <c r="H58" s="1393"/>
      <c r="I58" s="1045"/>
      <c r="J58" s="1045"/>
      <c r="K58" s="1041"/>
    </row>
    <row r="59" spans="2:11" ht="15.6" customHeight="1">
      <c r="B59" s="241"/>
      <c r="C59" s="1042"/>
      <c r="D59" s="1045"/>
      <c r="E59" s="1045"/>
      <c r="F59" s="1041"/>
      <c r="G59" s="1039"/>
      <c r="H59" s="1393"/>
      <c r="I59" s="1045"/>
      <c r="J59" s="1045"/>
      <c r="K59" s="1041"/>
    </row>
    <row r="60" spans="2:11" ht="15.6" customHeight="1">
      <c r="B60" s="241"/>
      <c r="C60" s="1042"/>
      <c r="D60" s="1045"/>
      <c r="E60" s="1045"/>
      <c r="F60" s="1041"/>
      <c r="G60" s="1039"/>
      <c r="H60" s="1393"/>
      <c r="I60" s="1045"/>
      <c r="J60" s="1045"/>
      <c r="K60" s="1041"/>
    </row>
    <row r="61" spans="2:11" ht="15.6" customHeight="1">
      <c r="B61" s="241"/>
      <c r="C61" s="1042"/>
      <c r="D61" s="1045"/>
      <c r="E61" s="1045"/>
      <c r="F61" s="1041"/>
      <c r="G61" s="1039"/>
      <c r="H61" s="1393"/>
      <c r="I61" s="1045"/>
      <c r="J61" s="1045"/>
      <c r="K61" s="1041"/>
    </row>
    <row r="62" spans="2:11" ht="15.6" customHeight="1">
      <c r="B62" s="241"/>
      <c r="C62" s="1042"/>
      <c r="D62" s="1045"/>
      <c r="E62" s="1045"/>
      <c r="F62" s="1041"/>
      <c r="G62" s="1039"/>
      <c r="H62" s="1393"/>
      <c r="I62" s="1045"/>
      <c r="J62" s="1045"/>
      <c r="K62" s="1041"/>
    </row>
    <row r="63" spans="2:11" ht="15.6" customHeight="1">
      <c r="B63" s="241"/>
      <c r="C63" s="1042"/>
      <c r="D63" s="1045"/>
      <c r="E63" s="1045"/>
      <c r="F63" s="1041"/>
      <c r="G63" s="1039"/>
      <c r="H63" s="1393"/>
      <c r="I63" s="1045"/>
      <c r="J63" s="1045"/>
      <c r="K63" s="1041"/>
    </row>
    <row r="64" spans="2:11" ht="15.6" customHeight="1">
      <c r="B64" s="241"/>
      <c r="C64" s="1042"/>
      <c r="D64" s="1045"/>
      <c r="E64" s="1045"/>
      <c r="F64" s="1041"/>
      <c r="G64" s="1039"/>
      <c r="H64" s="1393"/>
      <c r="I64" s="1045"/>
      <c r="J64" s="1045"/>
      <c r="K64" s="1041"/>
    </row>
    <row r="65" spans="2:11" ht="15.6" customHeight="1">
      <c r="B65" s="241"/>
      <c r="C65" s="1042"/>
      <c r="D65" s="1045"/>
      <c r="E65" s="1045"/>
      <c r="F65" s="1041"/>
      <c r="G65" s="1039"/>
      <c r="H65" s="1393"/>
      <c r="I65" s="1045"/>
      <c r="J65" s="1045"/>
      <c r="K65" s="1041"/>
    </row>
    <row r="66" spans="2:11" ht="8.25" customHeight="1">
      <c r="B66" s="230"/>
      <c r="C66" s="453"/>
      <c r="D66" s="230"/>
      <c r="E66" s="1046"/>
      <c r="F66" s="230"/>
      <c r="G66" s="230"/>
      <c r="H66" s="248"/>
      <c r="I66" s="230"/>
      <c r="J66" s="230"/>
      <c r="K66" s="230"/>
    </row>
    <row r="67" spans="2:11">
      <c r="C67" s="1"/>
    </row>
  </sheetData>
  <sheetProtection password="93EE" sheet="1" objects="1" scenarios="1"/>
  <mergeCells count="19">
    <mergeCell ref="C13:K13"/>
    <mergeCell ref="C21:K22"/>
    <mergeCell ref="C15:K15"/>
    <mergeCell ref="C16:K16"/>
    <mergeCell ref="C17:K17"/>
    <mergeCell ref="C18:K18"/>
    <mergeCell ref="C19:K19"/>
    <mergeCell ref="C20:K20"/>
    <mergeCell ref="B10:B12"/>
    <mergeCell ref="C10:K10"/>
    <mergeCell ref="C11:K11"/>
    <mergeCell ref="C12:K12"/>
    <mergeCell ref="B3:B4"/>
    <mergeCell ref="C5:K5"/>
    <mergeCell ref="B6:B9"/>
    <mergeCell ref="C6:K6"/>
    <mergeCell ref="C7:K7"/>
    <mergeCell ref="C8:K8"/>
    <mergeCell ref="C9:K9"/>
  </mergeCells>
  <printOptions horizontalCentered="1"/>
  <pageMargins left="0" right="0" top="0.25" bottom="0.5" header="0.3" footer="0.3"/>
  <pageSetup scale="77" orientation="portrait" r:id="rId1"/>
  <headerFooter>
    <oddFooter>&amp;L&amp;9U.S. Copyright Office&amp;R&amp;9Form SA3E Long Form (Rev. 05-17)</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N62"/>
  <sheetViews>
    <sheetView showGridLines="0" workbookViewId="0">
      <selection activeCell="B21" sqref="B21:M21"/>
    </sheetView>
  </sheetViews>
  <sheetFormatPr defaultColWidth="9.140625" defaultRowHeight="14.25"/>
  <cols>
    <col min="1" max="1" width="6.42578125" style="228" customWidth="1"/>
    <col min="2" max="2" width="23.42578125" style="229" customWidth="1"/>
    <col min="3" max="3" width="9.42578125" style="229" customWidth="1"/>
    <col min="4" max="4" width="12" style="228" customWidth="1"/>
    <col min="5" max="5" width="21.5703125" style="228" customWidth="1"/>
    <col min="6" max="6" width="1.140625" style="228" customWidth="1"/>
    <col min="7" max="7" width="9.5703125" style="228" customWidth="1"/>
    <col min="8" max="8" width="8.42578125" style="228" customWidth="1"/>
    <col min="9" max="9" width="3" style="228" customWidth="1"/>
    <col min="10" max="10" width="2" style="228" customWidth="1"/>
    <col min="11" max="11" width="6.85546875" style="228" customWidth="1"/>
    <col min="12" max="12" width="2" style="228" customWidth="1"/>
    <col min="13" max="13" width="9.5703125" style="228" customWidth="1"/>
    <col min="14" max="14" width="14.42578125" style="228" customWidth="1"/>
    <col min="15" max="15" width="13.85546875" style="228" customWidth="1"/>
    <col min="16" max="16" width="9.140625" style="228" customWidth="1"/>
    <col min="17" max="16384" width="9.140625" style="228"/>
  </cols>
  <sheetData>
    <row r="1" spans="2:14" ht="15">
      <c r="B1" s="454" t="s">
        <v>1456</v>
      </c>
      <c r="N1" s="1086" t="str">
        <f>CONCATENATE("ACCOUNTING PERIOD:  ",'General Data Input tab'!$D$2)</f>
        <v>ACCOUNTING PERIOD:  0</v>
      </c>
    </row>
    <row r="2" spans="2:14" ht="5.25" customHeight="1">
      <c r="B2" s="454"/>
      <c r="C2" s="228"/>
      <c r="K2" s="454"/>
      <c r="L2" s="454"/>
      <c r="M2" s="449"/>
    </row>
    <row r="3" spans="2:14" ht="15" customHeight="1">
      <c r="B3" s="1321" t="s">
        <v>960</v>
      </c>
      <c r="C3" s="1084"/>
      <c r="D3" s="1084"/>
      <c r="E3" s="1084"/>
      <c r="F3" s="1084"/>
      <c r="G3" s="1084"/>
      <c r="H3" s="1084"/>
      <c r="I3" s="1084"/>
      <c r="J3" s="1084"/>
      <c r="K3" s="1084"/>
      <c r="L3" s="1084"/>
      <c r="M3" s="1064" t="s">
        <v>599</v>
      </c>
      <c r="N3" s="1640" t="s">
        <v>961</v>
      </c>
    </row>
    <row r="4" spans="2:14" ht="21.2" customHeight="1">
      <c r="B4" s="1055">
        <f>'General Data Input tab'!C17</f>
        <v>0</v>
      </c>
      <c r="C4" s="1056"/>
      <c r="D4" s="1056"/>
      <c r="E4" s="1056"/>
      <c r="F4" s="1056"/>
      <c r="G4" s="1056"/>
      <c r="H4" s="1056"/>
      <c r="I4" s="1056"/>
      <c r="J4" s="1056"/>
      <c r="K4" s="1056"/>
      <c r="L4" s="1056"/>
      <c r="M4" s="1082" t="str">
        <f>IF('General Data Input tab'!K14&gt;0,'General Data Input tab'!K14," ")</f>
        <v xml:space="preserve"> </v>
      </c>
      <c r="N4" s="1641"/>
    </row>
    <row r="5" spans="2:14" ht="7.5" customHeight="1">
      <c r="B5" s="1708"/>
      <c r="C5" s="1709"/>
      <c r="D5" s="1709"/>
      <c r="E5" s="1709"/>
      <c r="F5" s="1709"/>
      <c r="G5" s="1709"/>
      <c r="H5" s="1709"/>
      <c r="I5" s="1709"/>
      <c r="J5" s="1709"/>
      <c r="K5" s="1709"/>
      <c r="L5" s="1709"/>
      <c r="M5" s="1710"/>
      <c r="N5" s="708"/>
    </row>
    <row r="6" spans="2:14" ht="18" customHeight="1">
      <c r="B6" s="1711" t="s">
        <v>1664</v>
      </c>
      <c r="C6" s="1712"/>
      <c r="D6" s="1712"/>
      <c r="E6" s="1712"/>
      <c r="F6" s="1712"/>
      <c r="G6" s="1712"/>
      <c r="H6" s="1712"/>
      <c r="I6" s="1712"/>
      <c r="J6" s="1712"/>
      <c r="K6" s="1712"/>
      <c r="L6" s="1712"/>
      <c r="M6" s="1713"/>
      <c r="N6" s="1646" t="s">
        <v>503</v>
      </c>
    </row>
    <row r="7" spans="2:14">
      <c r="B7" s="1714" t="s">
        <v>1512</v>
      </c>
      <c r="C7" s="1715"/>
      <c r="D7" s="1715"/>
      <c r="E7" s="1715"/>
      <c r="F7" s="1715"/>
      <c r="G7" s="1715"/>
      <c r="H7" s="1715"/>
      <c r="I7" s="1715"/>
      <c r="J7" s="1715"/>
      <c r="K7" s="1715"/>
      <c r="L7" s="1715"/>
      <c r="M7" s="1716"/>
      <c r="N7" s="1646"/>
    </row>
    <row r="8" spans="2:14">
      <c r="B8" s="1714"/>
      <c r="C8" s="1715"/>
      <c r="D8" s="1715"/>
      <c r="E8" s="1715"/>
      <c r="F8" s="1715"/>
      <c r="G8" s="1715"/>
      <c r="H8" s="1715"/>
      <c r="I8" s="1715"/>
      <c r="J8" s="1715"/>
      <c r="K8" s="1715"/>
      <c r="L8" s="1715"/>
      <c r="M8" s="1716"/>
      <c r="N8" s="1646"/>
    </row>
    <row r="9" spans="2:14">
      <c r="B9" s="1714"/>
      <c r="C9" s="1715"/>
      <c r="D9" s="1715"/>
      <c r="E9" s="1715"/>
      <c r="F9" s="1715"/>
      <c r="G9" s="1715"/>
      <c r="H9" s="1715"/>
      <c r="I9" s="1715"/>
      <c r="J9" s="1715"/>
      <c r="K9" s="1715"/>
      <c r="L9" s="1715"/>
      <c r="M9" s="1716"/>
      <c r="N9" s="1646"/>
    </row>
    <row r="10" spans="2:14">
      <c r="B10" s="1717"/>
      <c r="C10" s="1718"/>
      <c r="D10" s="1718"/>
      <c r="E10" s="1718"/>
      <c r="F10" s="1718"/>
      <c r="G10" s="1718"/>
      <c r="H10" s="1718"/>
      <c r="I10" s="1718"/>
      <c r="J10" s="1718"/>
      <c r="K10" s="1718"/>
      <c r="L10" s="1718"/>
      <c r="M10" s="1719"/>
      <c r="N10" s="1720" t="s">
        <v>751</v>
      </c>
    </row>
    <row r="11" spans="2:14" ht="18.75" customHeight="1">
      <c r="B11" s="1299" t="s">
        <v>524</v>
      </c>
      <c r="C11" s="694"/>
      <c r="D11" s="694"/>
      <c r="E11" s="694"/>
      <c r="F11" s="694"/>
      <c r="G11" s="694"/>
      <c r="H11" s="694"/>
      <c r="I11" s="694"/>
      <c r="J11" s="694"/>
      <c r="K11" s="694"/>
      <c r="L11" s="694"/>
      <c r="M11" s="1322"/>
      <c r="N11" s="1720"/>
    </row>
    <row r="12" spans="2:14" ht="15" customHeight="1">
      <c r="B12" s="1680" t="s">
        <v>523</v>
      </c>
      <c r="C12" s="1681"/>
      <c r="D12" s="1681"/>
      <c r="E12" s="1681"/>
      <c r="F12" s="1681"/>
      <c r="G12" s="1681"/>
      <c r="H12" s="1681"/>
      <c r="I12" s="1681"/>
      <c r="J12" s="1681"/>
      <c r="K12" s="1681"/>
      <c r="L12" s="1681"/>
      <c r="M12" s="1682"/>
      <c r="N12" s="1720"/>
    </row>
    <row r="13" spans="2:14" ht="3" customHeight="1">
      <c r="B13" s="1300"/>
      <c r="C13" s="1301"/>
      <c r="D13" s="1301"/>
      <c r="E13" s="1301"/>
      <c r="F13" s="1301"/>
      <c r="G13" s="1301"/>
      <c r="H13" s="1301"/>
      <c r="I13" s="1301"/>
      <c r="J13" s="1301"/>
      <c r="K13" s="1721" t="s">
        <v>731</v>
      </c>
      <c r="L13" s="1323"/>
      <c r="M13" s="1725" t="s">
        <v>732</v>
      </c>
      <c r="N13" s="1720"/>
    </row>
    <row r="14" spans="2:14" ht="10.5" customHeight="1">
      <c r="B14" s="695" t="s">
        <v>522</v>
      </c>
      <c r="C14" s="696"/>
      <c r="D14" s="696"/>
      <c r="E14" s="696"/>
      <c r="F14" s="696"/>
      <c r="G14" s="696"/>
      <c r="H14" s="696"/>
      <c r="I14" s="696"/>
      <c r="J14" s="1324"/>
      <c r="K14" s="1721"/>
      <c r="L14" s="1325" t="str">
        <f>IF(J14="X"," ","X")</f>
        <v>X</v>
      </c>
      <c r="M14" s="1725"/>
      <c r="N14" s="1720"/>
    </row>
    <row r="15" spans="2:14" ht="3.75" customHeight="1">
      <c r="B15" s="695"/>
      <c r="C15" s="696"/>
      <c r="D15" s="696"/>
      <c r="E15" s="696"/>
      <c r="F15" s="696"/>
      <c r="G15" s="696"/>
      <c r="H15" s="696"/>
      <c r="I15" s="696"/>
      <c r="J15" s="696"/>
      <c r="K15" s="1721"/>
      <c r="L15" s="1323"/>
      <c r="M15" s="1725"/>
      <c r="N15" s="1720"/>
    </row>
    <row r="16" spans="2:14" ht="15" customHeight="1">
      <c r="B16" s="1722" t="s">
        <v>1665</v>
      </c>
      <c r="C16" s="1723"/>
      <c r="D16" s="1723"/>
      <c r="E16" s="1723"/>
      <c r="F16" s="1723"/>
      <c r="G16" s="1723"/>
      <c r="H16" s="1723"/>
      <c r="I16" s="1723"/>
      <c r="J16" s="1723"/>
      <c r="K16" s="1723"/>
      <c r="L16" s="1723"/>
      <c r="M16" s="1724"/>
      <c r="N16" s="1720"/>
    </row>
    <row r="17" spans="2:14" ht="15" customHeight="1">
      <c r="B17" s="697" t="s">
        <v>521</v>
      </c>
      <c r="C17" s="1297"/>
      <c r="D17" s="1297"/>
      <c r="E17" s="1297"/>
      <c r="F17" s="1297"/>
      <c r="G17" s="1297"/>
      <c r="H17" s="1297"/>
      <c r="I17" s="1297"/>
      <c r="J17" s="1297"/>
      <c r="K17" s="1297"/>
      <c r="L17" s="1297"/>
      <c r="M17" s="1298"/>
      <c r="N17" s="1720"/>
    </row>
    <row r="18" spans="2:14" ht="15" customHeight="1">
      <c r="B18" s="698" t="s">
        <v>752</v>
      </c>
      <c r="C18" s="1054"/>
      <c r="D18" s="1054"/>
      <c r="E18" s="245"/>
      <c r="F18" s="245"/>
      <c r="G18" s="245"/>
      <c r="H18" s="245"/>
      <c r="I18" s="245"/>
      <c r="J18" s="245"/>
      <c r="K18" s="245"/>
      <c r="L18" s="245"/>
      <c r="M18" s="244"/>
      <c r="N18" s="456"/>
    </row>
    <row r="19" spans="2:14" ht="12.95" customHeight="1">
      <c r="B19" s="1677" t="s">
        <v>753</v>
      </c>
      <c r="C19" s="1678"/>
      <c r="D19" s="1678"/>
      <c r="E19" s="1678"/>
      <c r="F19" s="1678"/>
      <c r="G19" s="1678"/>
      <c r="H19" s="1678"/>
      <c r="I19" s="1678"/>
      <c r="J19" s="1678"/>
      <c r="K19" s="1678"/>
      <c r="L19" s="1678"/>
      <c r="M19" s="1679"/>
      <c r="N19" s="456"/>
    </row>
    <row r="20" spans="2:14" ht="12.95" customHeight="1">
      <c r="B20" s="1677" t="s">
        <v>520</v>
      </c>
      <c r="C20" s="1678"/>
      <c r="D20" s="1678"/>
      <c r="E20" s="1678"/>
      <c r="F20" s="1678"/>
      <c r="G20" s="1678"/>
      <c r="H20" s="1678"/>
      <c r="I20" s="1678"/>
      <c r="J20" s="1678"/>
      <c r="K20" s="1678"/>
      <c r="L20" s="1678"/>
      <c r="M20" s="1679"/>
      <c r="N20" s="456"/>
    </row>
    <row r="21" spans="2:14" ht="12.95" customHeight="1">
      <c r="B21" s="1680" t="s">
        <v>754</v>
      </c>
      <c r="C21" s="1681"/>
      <c r="D21" s="1681"/>
      <c r="E21" s="1681"/>
      <c r="F21" s="1681"/>
      <c r="G21" s="1681"/>
      <c r="H21" s="1681"/>
      <c r="I21" s="1681"/>
      <c r="J21" s="1681"/>
      <c r="K21" s="1681"/>
      <c r="L21" s="1681"/>
      <c r="M21" s="1682"/>
      <c r="N21" s="456"/>
    </row>
    <row r="22" spans="2:14" ht="12.95" customHeight="1">
      <c r="B22" s="1680" t="s">
        <v>519</v>
      </c>
      <c r="C22" s="1681"/>
      <c r="D22" s="1681"/>
      <c r="E22" s="1681"/>
      <c r="F22" s="1681"/>
      <c r="G22" s="1681"/>
      <c r="H22" s="1681"/>
      <c r="I22" s="1681"/>
      <c r="J22" s="1681"/>
      <c r="K22" s="1681"/>
      <c r="L22" s="1681"/>
      <c r="M22" s="1682"/>
      <c r="N22" s="456"/>
    </row>
    <row r="23" spans="2:14" ht="12.95" customHeight="1">
      <c r="B23" s="1677" t="s">
        <v>1513</v>
      </c>
      <c r="C23" s="1678"/>
      <c r="D23" s="1678"/>
      <c r="E23" s="1678"/>
      <c r="F23" s="1678"/>
      <c r="G23" s="1678"/>
      <c r="H23" s="1678"/>
      <c r="I23" s="1678"/>
      <c r="J23" s="1678"/>
      <c r="K23" s="1678"/>
      <c r="L23" s="1678"/>
      <c r="M23" s="1679"/>
      <c r="N23" s="456"/>
    </row>
    <row r="24" spans="2:14" ht="12.95" customHeight="1">
      <c r="B24" s="1683" t="s">
        <v>1514</v>
      </c>
      <c r="C24" s="1684"/>
      <c r="D24" s="1684"/>
      <c r="E24" s="1684"/>
      <c r="F24" s="1684"/>
      <c r="G24" s="1684"/>
      <c r="H24" s="1684"/>
      <c r="I24" s="1684"/>
      <c r="J24" s="1684"/>
      <c r="K24" s="1684"/>
      <c r="L24" s="1684"/>
      <c r="M24" s="1685"/>
      <c r="N24" s="456"/>
    </row>
    <row r="25" spans="2:14" ht="12.95" customHeight="1">
      <c r="B25" s="1680" t="s">
        <v>1515</v>
      </c>
      <c r="C25" s="1681"/>
      <c r="D25" s="1681"/>
      <c r="E25" s="1681"/>
      <c r="F25" s="1681"/>
      <c r="G25" s="1681"/>
      <c r="H25" s="1681"/>
      <c r="I25" s="1681"/>
      <c r="J25" s="1681"/>
      <c r="K25" s="1681"/>
      <c r="L25" s="1681"/>
      <c r="M25" s="1682"/>
      <c r="N25" s="456"/>
    </row>
    <row r="26" spans="2:14" s="229" customFormat="1" ht="12.95" customHeight="1">
      <c r="B26" s="1680" t="s">
        <v>755</v>
      </c>
      <c r="C26" s="1681"/>
      <c r="D26" s="1681"/>
      <c r="E26" s="1681"/>
      <c r="F26" s="1681"/>
      <c r="G26" s="1681"/>
      <c r="H26" s="1681"/>
      <c r="I26" s="1681"/>
      <c r="J26" s="1681"/>
      <c r="K26" s="1681"/>
      <c r="L26" s="1681"/>
      <c r="M26" s="1682"/>
      <c r="N26" s="250"/>
    </row>
    <row r="27" spans="2:14" s="229" customFormat="1" ht="12.95" customHeight="1">
      <c r="B27" s="1680" t="s">
        <v>756</v>
      </c>
      <c r="C27" s="1681"/>
      <c r="D27" s="1681"/>
      <c r="E27" s="1681"/>
      <c r="F27" s="1681"/>
      <c r="G27" s="1681"/>
      <c r="H27" s="1681"/>
      <c r="I27" s="1681"/>
      <c r="J27" s="1681"/>
      <c r="K27" s="1681"/>
      <c r="L27" s="1681"/>
      <c r="M27" s="1682"/>
      <c r="N27" s="250"/>
    </row>
    <row r="28" spans="2:14" s="229" customFormat="1" ht="12.95" customHeight="1">
      <c r="B28" s="1680" t="s">
        <v>757</v>
      </c>
      <c r="C28" s="1681"/>
      <c r="D28" s="1681"/>
      <c r="E28" s="1681"/>
      <c r="F28" s="1681"/>
      <c r="G28" s="1681"/>
      <c r="H28" s="1681"/>
      <c r="I28" s="1681"/>
      <c r="J28" s="1681"/>
      <c r="K28" s="1681"/>
      <c r="L28" s="1681"/>
      <c r="M28" s="1682"/>
      <c r="N28" s="250"/>
    </row>
    <row r="29" spans="2:14" s="229" customFormat="1" ht="12.95" customHeight="1">
      <c r="B29" s="1680" t="s">
        <v>758</v>
      </c>
      <c r="C29" s="1681"/>
      <c r="D29" s="1681"/>
      <c r="E29" s="1681"/>
      <c r="F29" s="1681"/>
      <c r="G29" s="1681"/>
      <c r="H29" s="1681"/>
      <c r="I29" s="1681"/>
      <c r="J29" s="1681"/>
      <c r="K29" s="1681"/>
      <c r="L29" s="1681"/>
      <c r="M29" s="1682"/>
      <c r="N29" s="250"/>
    </row>
    <row r="30" spans="2:14" s="229" customFormat="1" ht="12.95" customHeight="1">
      <c r="B30" s="1680" t="s">
        <v>759</v>
      </c>
      <c r="C30" s="1681"/>
      <c r="D30" s="1681"/>
      <c r="E30" s="1681"/>
      <c r="F30" s="1681"/>
      <c r="G30" s="1681"/>
      <c r="H30" s="1681"/>
      <c r="I30" s="1681"/>
      <c r="J30" s="1681"/>
      <c r="K30" s="1681"/>
      <c r="L30" s="1681"/>
      <c r="M30" s="1682"/>
      <c r="N30" s="250"/>
    </row>
    <row r="31" spans="2:14" s="229" customFormat="1" ht="12.95" customHeight="1">
      <c r="B31" s="1680" t="s">
        <v>760</v>
      </c>
      <c r="C31" s="1681"/>
      <c r="D31" s="1681"/>
      <c r="E31" s="1681"/>
      <c r="F31" s="1681"/>
      <c r="G31" s="1681"/>
      <c r="H31" s="1681"/>
      <c r="I31" s="1681"/>
      <c r="J31" s="1681"/>
      <c r="K31" s="1681"/>
      <c r="L31" s="1681"/>
      <c r="M31" s="1682"/>
      <c r="N31" s="250"/>
    </row>
    <row r="32" spans="2:14" s="229" customFormat="1" ht="12.95" customHeight="1">
      <c r="B32" s="1680" t="s">
        <v>761</v>
      </c>
      <c r="C32" s="1681"/>
      <c r="D32" s="1681"/>
      <c r="E32" s="1681"/>
      <c r="F32" s="1681"/>
      <c r="G32" s="1681"/>
      <c r="H32" s="1681"/>
      <c r="I32" s="1681"/>
      <c r="J32" s="1681"/>
      <c r="K32" s="1681"/>
      <c r="L32" s="1681"/>
      <c r="M32" s="1682"/>
      <c r="N32" s="250"/>
    </row>
    <row r="33" spans="2:14" s="229" customFormat="1" ht="12.95" customHeight="1">
      <c r="B33" s="1680" t="s">
        <v>762</v>
      </c>
      <c r="C33" s="1681"/>
      <c r="D33" s="1681"/>
      <c r="E33" s="1681"/>
      <c r="F33" s="1681"/>
      <c r="G33" s="1681"/>
      <c r="H33" s="1681"/>
      <c r="I33" s="1681"/>
      <c r="J33" s="1681"/>
      <c r="K33" s="1681"/>
      <c r="L33" s="1681"/>
      <c r="M33" s="1682"/>
      <c r="N33" s="250"/>
    </row>
    <row r="34" spans="2:14" s="229" customFormat="1" ht="12.95" customHeight="1">
      <c r="B34" s="1680" t="s">
        <v>763</v>
      </c>
      <c r="C34" s="1681"/>
      <c r="D34" s="1681"/>
      <c r="E34" s="1681"/>
      <c r="F34" s="1681"/>
      <c r="G34" s="1681"/>
      <c r="H34" s="1681"/>
      <c r="I34" s="1681"/>
      <c r="J34" s="1681"/>
      <c r="K34" s="1681"/>
      <c r="L34" s="1681"/>
      <c r="M34" s="1682"/>
      <c r="N34" s="250"/>
    </row>
    <row r="35" spans="2:14" ht="12.95" customHeight="1">
      <c r="B35" s="1680" t="s">
        <v>764</v>
      </c>
      <c r="C35" s="1681"/>
      <c r="D35" s="1681"/>
      <c r="E35" s="1681"/>
      <c r="F35" s="1681"/>
      <c r="G35" s="1681"/>
      <c r="H35" s="1681"/>
      <c r="I35" s="1681"/>
      <c r="J35" s="1681"/>
      <c r="K35" s="1681"/>
      <c r="L35" s="1681"/>
      <c r="M35" s="1682"/>
      <c r="N35" s="241"/>
    </row>
    <row r="36" spans="2:14" ht="12.95" customHeight="1">
      <c r="B36" s="1680" t="s">
        <v>765</v>
      </c>
      <c r="C36" s="1681"/>
      <c r="D36" s="1681"/>
      <c r="E36" s="1681"/>
      <c r="F36" s="1681"/>
      <c r="G36" s="1681"/>
      <c r="H36" s="1681"/>
      <c r="I36" s="1681"/>
      <c r="J36" s="1681"/>
      <c r="K36" s="1681"/>
      <c r="L36" s="1681"/>
      <c r="M36" s="1682"/>
      <c r="N36" s="241"/>
    </row>
    <row r="37" spans="2:14" ht="12.95" customHeight="1">
      <c r="B37" s="1677" t="s">
        <v>518</v>
      </c>
      <c r="C37" s="1681"/>
      <c r="D37" s="1681"/>
      <c r="E37" s="1681"/>
      <c r="F37" s="1681"/>
      <c r="G37" s="1681"/>
      <c r="H37" s="1681"/>
      <c r="I37" s="1681"/>
      <c r="J37" s="1681"/>
      <c r="K37" s="1681"/>
      <c r="L37" s="1681"/>
      <c r="M37" s="1682"/>
      <c r="N37" s="241"/>
    </row>
    <row r="38" spans="2:14" ht="23.25" customHeight="1">
      <c r="B38" s="1686" t="s">
        <v>517</v>
      </c>
      <c r="C38" s="1687"/>
      <c r="D38" s="1687"/>
      <c r="E38" s="1687"/>
      <c r="F38" s="1687"/>
      <c r="G38" s="1687"/>
      <c r="H38" s="1687"/>
      <c r="I38" s="1687"/>
      <c r="J38" s="1687"/>
      <c r="K38" s="1687"/>
      <c r="L38" s="1687"/>
      <c r="M38" s="1688"/>
      <c r="N38" s="241"/>
    </row>
    <row r="39" spans="2:14" ht="31.5" customHeight="1">
      <c r="B39" s="1700" t="s">
        <v>516</v>
      </c>
      <c r="C39" s="1701"/>
      <c r="D39" s="1701"/>
      <c r="E39" s="1702"/>
      <c r="F39" s="251"/>
      <c r="G39" s="1703" t="s">
        <v>766</v>
      </c>
      <c r="H39" s="1704"/>
      <c r="I39" s="1704"/>
      <c r="J39" s="1704"/>
      <c r="K39" s="1705"/>
      <c r="L39" s="1694" t="s">
        <v>767</v>
      </c>
      <c r="M39" s="1695"/>
      <c r="N39" s="241"/>
    </row>
    <row r="40" spans="2:14">
      <c r="B40" s="1694" t="s">
        <v>768</v>
      </c>
      <c r="C40" s="1706" t="s">
        <v>769</v>
      </c>
      <c r="D40" s="1706" t="s">
        <v>924</v>
      </c>
      <c r="E40" s="1672" t="s">
        <v>925</v>
      </c>
      <c r="F40" s="699"/>
      <c r="G40" s="1689" t="s">
        <v>926</v>
      </c>
      <c r="H40" s="1691" t="s">
        <v>927</v>
      </c>
      <c r="I40" s="1692"/>
      <c r="J40" s="1692"/>
      <c r="K40" s="1693"/>
      <c r="L40" s="1696"/>
      <c r="M40" s="1697"/>
      <c r="N40" s="241"/>
    </row>
    <row r="41" spans="2:14">
      <c r="B41" s="1698"/>
      <c r="C41" s="1707"/>
      <c r="D41" s="1707"/>
      <c r="E41" s="1673"/>
      <c r="F41" s="699"/>
      <c r="G41" s="1690"/>
      <c r="H41" s="1302" t="s">
        <v>23</v>
      </c>
      <c r="I41" s="700" t="s">
        <v>515</v>
      </c>
      <c r="J41" s="551"/>
      <c r="K41" s="416" t="s">
        <v>24</v>
      </c>
      <c r="L41" s="1698"/>
      <c r="M41" s="1699"/>
      <c r="N41" s="241"/>
    </row>
    <row r="42" spans="2:14" ht="20.100000000000001" customHeight="1">
      <c r="B42" s="709"/>
      <c r="C42" s="706"/>
      <c r="D42" s="706"/>
      <c r="E42" s="704"/>
      <c r="F42" s="251"/>
      <c r="G42" s="709"/>
      <c r="H42" s="709"/>
      <c r="I42" s="701" t="s">
        <v>515</v>
      </c>
      <c r="J42" s="1676"/>
      <c r="K42" s="1675"/>
      <c r="L42" s="1674"/>
      <c r="M42" s="1675"/>
      <c r="N42" s="241"/>
    </row>
    <row r="43" spans="2:14" ht="20.100000000000001" customHeight="1">
      <c r="B43" s="710"/>
      <c r="C43" s="707"/>
      <c r="D43" s="707"/>
      <c r="E43" s="705"/>
      <c r="F43" s="251"/>
      <c r="G43" s="710"/>
      <c r="H43" s="710"/>
      <c r="I43" s="702" t="s">
        <v>515</v>
      </c>
      <c r="J43" s="1662"/>
      <c r="K43" s="1663"/>
      <c r="L43" s="1664"/>
      <c r="M43" s="1665"/>
      <c r="N43" s="241"/>
    </row>
    <row r="44" spans="2:14" ht="20.100000000000001" customHeight="1">
      <c r="B44" s="710"/>
      <c r="C44" s="707"/>
      <c r="D44" s="707"/>
      <c r="E44" s="705"/>
      <c r="F44" s="251"/>
      <c r="G44" s="710"/>
      <c r="H44" s="710"/>
      <c r="I44" s="702" t="s">
        <v>515</v>
      </c>
      <c r="J44" s="1662"/>
      <c r="K44" s="1663"/>
      <c r="L44" s="1664"/>
      <c r="M44" s="1665"/>
      <c r="N44" s="241"/>
    </row>
    <row r="45" spans="2:14" ht="20.100000000000001" customHeight="1">
      <c r="B45" s="710"/>
      <c r="C45" s="707"/>
      <c r="D45" s="707"/>
      <c r="E45" s="705"/>
      <c r="F45" s="251"/>
      <c r="G45" s="710"/>
      <c r="H45" s="710"/>
      <c r="I45" s="702" t="s">
        <v>515</v>
      </c>
      <c r="J45" s="1662"/>
      <c r="K45" s="1663"/>
      <c r="L45" s="1664"/>
      <c r="M45" s="1665"/>
      <c r="N45" s="241"/>
    </row>
    <row r="46" spans="2:14" ht="20.100000000000001" customHeight="1">
      <c r="B46" s="710"/>
      <c r="C46" s="707"/>
      <c r="D46" s="707"/>
      <c r="E46" s="705"/>
      <c r="F46" s="251"/>
      <c r="G46" s="710"/>
      <c r="H46" s="710"/>
      <c r="I46" s="702" t="s">
        <v>515</v>
      </c>
      <c r="J46" s="1662"/>
      <c r="K46" s="1663"/>
      <c r="L46" s="1664"/>
      <c r="M46" s="1665"/>
      <c r="N46" s="241"/>
    </row>
    <row r="47" spans="2:14" ht="20.100000000000001" customHeight="1">
      <c r="B47" s="710"/>
      <c r="C47" s="707"/>
      <c r="D47" s="707"/>
      <c r="E47" s="705"/>
      <c r="F47" s="251"/>
      <c r="G47" s="710"/>
      <c r="H47" s="710"/>
      <c r="I47" s="702" t="s">
        <v>515</v>
      </c>
      <c r="J47" s="1662"/>
      <c r="K47" s="1663"/>
      <c r="L47" s="1664"/>
      <c r="M47" s="1665"/>
      <c r="N47" s="241"/>
    </row>
    <row r="48" spans="2:14" ht="20.100000000000001" customHeight="1">
      <c r="B48" s="710"/>
      <c r="C48" s="707"/>
      <c r="D48" s="707"/>
      <c r="E48" s="705"/>
      <c r="F48" s="251"/>
      <c r="G48" s="710"/>
      <c r="H48" s="710"/>
      <c r="I48" s="702" t="s">
        <v>515</v>
      </c>
      <c r="J48" s="1662"/>
      <c r="K48" s="1663"/>
      <c r="L48" s="1664"/>
      <c r="M48" s="1665"/>
      <c r="N48" s="241"/>
    </row>
    <row r="49" spans="2:14" ht="20.100000000000001" customHeight="1">
      <c r="B49" s="710"/>
      <c r="C49" s="707"/>
      <c r="D49" s="707"/>
      <c r="E49" s="705"/>
      <c r="F49" s="241"/>
      <c r="G49" s="710"/>
      <c r="H49" s="710"/>
      <c r="I49" s="702" t="s">
        <v>515</v>
      </c>
      <c r="J49" s="1662"/>
      <c r="K49" s="1663"/>
      <c r="L49" s="1664"/>
      <c r="M49" s="1665"/>
      <c r="N49" s="241"/>
    </row>
    <row r="50" spans="2:14" ht="20.100000000000001" customHeight="1">
      <c r="B50" s="710"/>
      <c r="C50" s="707"/>
      <c r="D50" s="707"/>
      <c r="E50" s="705"/>
      <c r="F50" s="241"/>
      <c r="G50" s="710"/>
      <c r="H50" s="710"/>
      <c r="I50" s="702" t="s">
        <v>515</v>
      </c>
      <c r="J50" s="1662"/>
      <c r="K50" s="1663"/>
      <c r="L50" s="1664"/>
      <c r="M50" s="1665"/>
      <c r="N50" s="241"/>
    </row>
    <row r="51" spans="2:14" ht="20.100000000000001" customHeight="1">
      <c r="B51" s="710"/>
      <c r="C51" s="707"/>
      <c r="D51" s="707"/>
      <c r="E51" s="705"/>
      <c r="F51" s="241"/>
      <c r="G51" s="710"/>
      <c r="H51" s="710"/>
      <c r="I51" s="702" t="s">
        <v>515</v>
      </c>
      <c r="J51" s="1662"/>
      <c r="K51" s="1663"/>
      <c r="L51" s="1664"/>
      <c r="M51" s="1665"/>
      <c r="N51" s="241"/>
    </row>
    <row r="52" spans="2:14" ht="20.100000000000001" customHeight="1">
      <c r="B52" s="710"/>
      <c r="C52" s="707"/>
      <c r="D52" s="707"/>
      <c r="E52" s="705"/>
      <c r="F52" s="241"/>
      <c r="G52" s="710"/>
      <c r="H52" s="710"/>
      <c r="I52" s="702" t="s">
        <v>515</v>
      </c>
      <c r="J52" s="1662"/>
      <c r="K52" s="1663"/>
      <c r="L52" s="1664"/>
      <c r="M52" s="1665"/>
      <c r="N52" s="241"/>
    </row>
    <row r="53" spans="2:14" ht="20.100000000000001" customHeight="1">
      <c r="B53" s="710"/>
      <c r="C53" s="707"/>
      <c r="D53" s="707"/>
      <c r="E53" s="705"/>
      <c r="F53" s="241"/>
      <c r="G53" s="710"/>
      <c r="H53" s="710"/>
      <c r="I53" s="702" t="s">
        <v>515</v>
      </c>
      <c r="J53" s="1662"/>
      <c r="K53" s="1663"/>
      <c r="L53" s="1664"/>
      <c r="M53" s="1665"/>
      <c r="N53" s="241"/>
    </row>
    <row r="54" spans="2:14" ht="20.100000000000001" customHeight="1">
      <c r="B54" s="710"/>
      <c r="C54" s="707"/>
      <c r="D54" s="707"/>
      <c r="E54" s="705"/>
      <c r="F54" s="241"/>
      <c r="G54" s="710"/>
      <c r="H54" s="710"/>
      <c r="I54" s="702" t="s">
        <v>515</v>
      </c>
      <c r="J54" s="1668"/>
      <c r="K54" s="1669"/>
      <c r="L54" s="1664"/>
      <c r="M54" s="1665"/>
      <c r="N54" s="241"/>
    </row>
    <row r="55" spans="2:14" ht="20.100000000000001" customHeight="1">
      <c r="B55" s="710"/>
      <c r="C55" s="707"/>
      <c r="D55" s="707"/>
      <c r="E55" s="705"/>
      <c r="F55" s="241"/>
      <c r="G55" s="710"/>
      <c r="H55" s="710"/>
      <c r="I55" s="702" t="s">
        <v>515</v>
      </c>
      <c r="J55" s="1666"/>
      <c r="K55" s="1667"/>
      <c r="L55" s="1664"/>
      <c r="M55" s="1665"/>
      <c r="N55" s="241"/>
    </row>
    <row r="56" spans="2:14" ht="20.100000000000001" customHeight="1">
      <c r="B56" s="710"/>
      <c r="C56" s="707"/>
      <c r="D56" s="707"/>
      <c r="E56" s="705"/>
      <c r="F56" s="241"/>
      <c r="G56" s="710"/>
      <c r="H56" s="710"/>
      <c r="I56" s="702" t="s">
        <v>515</v>
      </c>
      <c r="J56" s="1666"/>
      <c r="K56" s="1667"/>
      <c r="L56" s="1664"/>
      <c r="M56" s="1665"/>
      <c r="N56" s="241"/>
    </row>
    <row r="57" spans="2:14" ht="20.100000000000001" customHeight="1">
      <c r="B57" s="710"/>
      <c r="C57" s="707"/>
      <c r="D57" s="707"/>
      <c r="E57" s="705"/>
      <c r="F57" s="241"/>
      <c r="G57" s="710"/>
      <c r="H57" s="710"/>
      <c r="I57" s="702" t="s">
        <v>515</v>
      </c>
      <c r="J57" s="1666"/>
      <c r="K57" s="1667"/>
      <c r="L57" s="1664"/>
      <c r="M57" s="1665"/>
      <c r="N57" s="241"/>
    </row>
    <row r="58" spans="2:14" ht="20.100000000000001" customHeight="1">
      <c r="B58" s="710"/>
      <c r="C58" s="707"/>
      <c r="D58" s="707"/>
      <c r="E58" s="705"/>
      <c r="F58" s="241"/>
      <c r="G58" s="710"/>
      <c r="H58" s="710"/>
      <c r="I58" s="702" t="s">
        <v>515</v>
      </c>
      <c r="J58" s="1666"/>
      <c r="K58" s="1667"/>
      <c r="L58" s="1664"/>
      <c r="M58" s="1665"/>
      <c r="N58" s="241"/>
    </row>
    <row r="59" spans="2:14" ht="20.100000000000001" customHeight="1">
      <c r="B59" s="710"/>
      <c r="C59" s="707"/>
      <c r="D59" s="707"/>
      <c r="E59" s="705"/>
      <c r="F59" s="241"/>
      <c r="G59" s="710"/>
      <c r="H59" s="710"/>
      <c r="I59" s="702" t="s">
        <v>515</v>
      </c>
      <c r="J59" s="1666"/>
      <c r="K59" s="1667"/>
      <c r="L59" s="1664"/>
      <c r="M59" s="1665"/>
      <c r="N59" s="241"/>
    </row>
    <row r="60" spans="2:14" ht="20.100000000000001" customHeight="1">
      <c r="B60" s="710"/>
      <c r="C60" s="707"/>
      <c r="D60" s="707"/>
      <c r="E60" s="705"/>
      <c r="F60" s="241"/>
      <c r="G60" s="710"/>
      <c r="H60" s="710"/>
      <c r="I60" s="702" t="s">
        <v>515</v>
      </c>
      <c r="J60" s="1666"/>
      <c r="K60" s="1667"/>
      <c r="L60" s="1664"/>
      <c r="M60" s="1665"/>
      <c r="N60" s="241"/>
    </row>
    <row r="61" spans="2:14" ht="20.100000000000001" customHeight="1">
      <c r="B61" s="710"/>
      <c r="C61" s="707"/>
      <c r="D61" s="707"/>
      <c r="E61" s="705"/>
      <c r="F61" s="241"/>
      <c r="G61" s="710"/>
      <c r="H61" s="710"/>
      <c r="I61" s="702" t="s">
        <v>515</v>
      </c>
      <c r="J61" s="1666"/>
      <c r="K61" s="1667"/>
      <c r="L61" s="1664"/>
      <c r="M61" s="1665"/>
      <c r="N61" s="241"/>
    </row>
    <row r="62" spans="2:14" ht="6.75" customHeight="1">
      <c r="B62" s="234"/>
      <c r="C62" s="249"/>
      <c r="D62" s="230"/>
      <c r="E62" s="231"/>
      <c r="F62" s="230"/>
      <c r="G62" s="233"/>
      <c r="H62" s="703"/>
      <c r="I62" s="233"/>
      <c r="J62" s="233"/>
      <c r="K62" s="231"/>
      <c r="L62" s="1670"/>
      <c r="M62" s="1671"/>
      <c r="N62" s="230"/>
    </row>
  </sheetData>
  <sheetProtection password="93EE" sheet="1" objects="1" scenarios="1"/>
  <mergeCells count="80">
    <mergeCell ref="N3:N4"/>
    <mergeCell ref="B5:M5"/>
    <mergeCell ref="N6:N9"/>
    <mergeCell ref="B6:M6"/>
    <mergeCell ref="B7:M10"/>
    <mergeCell ref="N10:N17"/>
    <mergeCell ref="B12:M12"/>
    <mergeCell ref="K13:K15"/>
    <mergeCell ref="B16:M16"/>
    <mergeCell ref="M13:M15"/>
    <mergeCell ref="B34:M34"/>
    <mergeCell ref="B28:M28"/>
    <mergeCell ref="B30:M30"/>
    <mergeCell ref="B31:M31"/>
    <mergeCell ref="B32:M32"/>
    <mergeCell ref="B33:M33"/>
    <mergeCell ref="B35:M35"/>
    <mergeCell ref="B37:M37"/>
    <mergeCell ref="B38:M38"/>
    <mergeCell ref="B36:M36"/>
    <mergeCell ref="G40:G41"/>
    <mergeCell ref="H40:K40"/>
    <mergeCell ref="L39:M41"/>
    <mergeCell ref="B39:E39"/>
    <mergeCell ref="G39:K39"/>
    <mergeCell ref="B40:B41"/>
    <mergeCell ref="C40:C41"/>
    <mergeCell ref="D40:D41"/>
    <mergeCell ref="B19:M19"/>
    <mergeCell ref="B20:M20"/>
    <mergeCell ref="B29:M29"/>
    <mergeCell ref="B21:M21"/>
    <mergeCell ref="B25:M25"/>
    <mergeCell ref="B26:M26"/>
    <mergeCell ref="B27:M27"/>
    <mergeCell ref="B22:M22"/>
    <mergeCell ref="B23:M23"/>
    <mergeCell ref="B24:M24"/>
    <mergeCell ref="L45:M45"/>
    <mergeCell ref="E40:E41"/>
    <mergeCell ref="L44:M44"/>
    <mergeCell ref="L42:M42"/>
    <mergeCell ref="J43:K43"/>
    <mergeCell ref="L43:M43"/>
    <mergeCell ref="J45:K45"/>
    <mergeCell ref="J42:K42"/>
    <mergeCell ref="J44:K44"/>
    <mergeCell ref="J59:K59"/>
    <mergeCell ref="L59:M59"/>
    <mergeCell ref="L62:M62"/>
    <mergeCell ref="J60:K60"/>
    <mergeCell ref="L60:M60"/>
    <mergeCell ref="J61:K61"/>
    <mergeCell ref="L61:M61"/>
    <mergeCell ref="J58:K58"/>
    <mergeCell ref="L58:M58"/>
    <mergeCell ref="J55:K55"/>
    <mergeCell ref="L55:M55"/>
    <mergeCell ref="L50:M50"/>
    <mergeCell ref="J50:K50"/>
    <mergeCell ref="J52:K52"/>
    <mergeCell ref="L52:M52"/>
    <mergeCell ref="J53:K53"/>
    <mergeCell ref="L53:M53"/>
    <mergeCell ref="J57:K57"/>
    <mergeCell ref="L57:M57"/>
    <mergeCell ref="J56:K56"/>
    <mergeCell ref="L56:M56"/>
    <mergeCell ref="L54:M54"/>
    <mergeCell ref="J54:K54"/>
    <mergeCell ref="J46:K46"/>
    <mergeCell ref="L46:M46"/>
    <mergeCell ref="J51:K51"/>
    <mergeCell ref="J47:K47"/>
    <mergeCell ref="L47:M47"/>
    <mergeCell ref="L49:M49"/>
    <mergeCell ref="L51:M51"/>
    <mergeCell ref="J48:K48"/>
    <mergeCell ref="L48:M48"/>
    <mergeCell ref="J49:K49"/>
  </mergeCells>
  <dataValidations count="1">
    <dataValidation type="list" allowBlank="1" showInputMessage="1" showErrorMessage="1" sqref="J14" xr:uid="{00000000-0002-0000-2000-000000000000}">
      <formula1>"X"</formula1>
    </dataValidation>
  </dataValidations>
  <printOptions horizontalCentered="1"/>
  <pageMargins left="0" right="0" top="0.25" bottom="0.5" header="0.3" footer="0.3"/>
  <pageSetup scale="78" orientation="portrait" r:id="rId1"/>
  <headerFooter>
    <oddFooter>&amp;L&amp;9U.S. Copyright Office&amp;R&amp;9Form SA3E Long Form (Rev. 05-17)</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M55"/>
  <sheetViews>
    <sheetView showGridLines="0" topLeftCell="A13" workbookViewId="0">
      <selection activeCell="K28" sqref="K28"/>
    </sheetView>
  </sheetViews>
  <sheetFormatPr defaultColWidth="9.140625" defaultRowHeight="15"/>
  <cols>
    <col min="1" max="1" width="7.42578125" customWidth="1"/>
    <col min="2" max="2" width="13.5703125" customWidth="1"/>
    <col min="3" max="3" width="12.5703125" style="2" customWidth="1"/>
    <col min="4" max="4" width="12.42578125" style="2" customWidth="1"/>
    <col min="5" max="5" width="12.42578125" customWidth="1"/>
    <col min="6" max="6" width="3.42578125" style="2" customWidth="1"/>
    <col min="7" max="7" width="12.42578125" customWidth="1"/>
    <col min="8" max="8" width="3.42578125" customWidth="1"/>
    <col min="9" max="9" width="12.5703125" customWidth="1"/>
    <col min="10" max="11" width="12.42578125" customWidth="1"/>
    <col min="12" max="12" width="3.42578125" customWidth="1"/>
    <col min="13" max="13" width="12.42578125" customWidth="1"/>
    <col min="14" max="14" width="13.85546875" customWidth="1"/>
  </cols>
  <sheetData>
    <row r="1" spans="2:13">
      <c r="B1" s="1085" t="str">
        <f>CONCATENATE("ACCOUNTING PERIOD:  ",'General Data Input tab'!$D$2)</f>
        <v>ACCOUNTING PERIOD:  0</v>
      </c>
      <c r="C1"/>
      <c r="D1"/>
      <c r="F1" s="449"/>
      <c r="L1" s="454"/>
      <c r="M1" s="449" t="s">
        <v>1457</v>
      </c>
    </row>
    <row r="2" spans="2:13" ht="5.25" customHeight="1">
      <c r="C2"/>
      <c r="D2" s="257"/>
      <c r="E2" s="257"/>
      <c r="F2"/>
    </row>
    <row r="3" spans="2:13" s="228" customFormat="1" ht="15" customHeight="1">
      <c r="B3" s="1640" t="s">
        <v>961</v>
      </c>
      <c r="C3" s="104" t="s">
        <v>960</v>
      </c>
      <c r="D3" s="1084"/>
      <c r="E3" s="1084"/>
      <c r="F3" s="1084"/>
      <c r="G3" s="1084"/>
      <c r="H3" s="1084"/>
      <c r="I3" s="1084"/>
      <c r="J3" s="1084"/>
      <c r="K3" s="1084"/>
      <c r="L3" s="245"/>
      <c r="M3" s="1065" t="s">
        <v>599</v>
      </c>
    </row>
    <row r="4" spans="2:13" s="237" customFormat="1" ht="20.25" customHeight="1">
      <c r="B4" s="1641"/>
      <c r="C4" s="320">
        <f>'General Data Input tab'!$C$17</f>
        <v>0</v>
      </c>
      <c r="D4" s="1057"/>
      <c r="E4" s="1057"/>
      <c r="F4" s="1057"/>
      <c r="G4" s="1057"/>
      <c r="H4" s="1057"/>
      <c r="I4" s="1057"/>
      <c r="J4" s="1057"/>
      <c r="K4" s="1057"/>
      <c r="L4" s="1611" t="str">
        <f>IF('General Data Input tab'!K14&gt;0,'General Data Input tab'!K14," ")</f>
        <v xml:space="preserve"> </v>
      </c>
      <c r="M4" s="1612"/>
    </row>
    <row r="5" spans="2:13" ht="5.25" customHeight="1">
      <c r="B5" s="256"/>
      <c r="C5" s="1642"/>
      <c r="D5" s="1643"/>
      <c r="E5" s="1643"/>
      <c r="F5" s="1643"/>
      <c r="G5" s="1643"/>
      <c r="H5" s="1643"/>
      <c r="I5" s="1643"/>
      <c r="J5" s="1643"/>
      <c r="K5" s="1643"/>
      <c r="L5" s="1643"/>
      <c r="M5" s="1644"/>
    </row>
    <row r="6" spans="2:13" ht="20.25" customHeight="1">
      <c r="B6" s="1646" t="s">
        <v>535</v>
      </c>
      <c r="C6" s="455" t="s">
        <v>536</v>
      </c>
      <c r="D6" s="711"/>
      <c r="E6" s="711"/>
      <c r="F6" s="711"/>
      <c r="G6" s="90"/>
      <c r="H6" s="90"/>
      <c r="I6" s="90"/>
      <c r="J6" s="90"/>
      <c r="K6" s="90"/>
      <c r="L6" s="90"/>
      <c r="M6" s="281"/>
    </row>
    <row r="7" spans="2:13" ht="12.95" customHeight="1">
      <c r="B7" s="1646"/>
      <c r="C7" s="1727" t="s">
        <v>934</v>
      </c>
      <c r="D7" s="1727"/>
      <c r="E7" s="1727"/>
      <c r="F7" s="1727"/>
      <c r="G7" s="1727"/>
      <c r="H7" s="1727"/>
      <c r="I7" s="1727"/>
      <c r="J7" s="1727"/>
      <c r="K7" s="1727"/>
      <c r="L7" s="1727"/>
      <c r="M7" s="1728"/>
    </row>
    <row r="8" spans="2:13" ht="12.95" customHeight="1">
      <c r="B8" s="1646"/>
      <c r="C8" s="1727" t="s">
        <v>534</v>
      </c>
      <c r="D8" s="1727"/>
      <c r="E8" s="1727"/>
      <c r="F8" s="1727"/>
      <c r="G8" s="1727"/>
      <c r="H8" s="1727"/>
      <c r="I8" s="1727"/>
      <c r="J8" s="1727"/>
      <c r="K8" s="1727"/>
      <c r="L8" s="1727"/>
      <c r="M8" s="1728"/>
    </row>
    <row r="9" spans="2:13" ht="12.95" customHeight="1">
      <c r="B9" s="1646"/>
      <c r="C9" s="1727" t="s">
        <v>533</v>
      </c>
      <c r="D9" s="1727"/>
      <c r="E9" s="1727"/>
      <c r="F9" s="1727"/>
      <c r="G9" s="1727"/>
      <c r="H9" s="1727"/>
      <c r="I9" s="1727"/>
      <c r="J9" s="1727"/>
      <c r="K9" s="1727"/>
      <c r="L9" s="1727"/>
      <c r="M9" s="1728"/>
    </row>
    <row r="10" spans="2:13" ht="12.95" customHeight="1">
      <c r="B10" s="1636" t="s">
        <v>937</v>
      </c>
      <c r="C10" s="1743" t="s">
        <v>935</v>
      </c>
      <c r="D10" s="1743"/>
      <c r="E10" s="1743"/>
      <c r="F10" s="1743"/>
      <c r="G10" s="1743"/>
      <c r="H10" s="1743"/>
      <c r="I10" s="1743"/>
      <c r="J10" s="1743"/>
      <c r="K10" s="1743"/>
      <c r="L10" s="1743"/>
      <c r="M10" s="1744"/>
    </row>
    <row r="11" spans="2:13" ht="12.95" customHeight="1">
      <c r="B11" s="1636"/>
      <c r="C11" s="1727" t="s">
        <v>531</v>
      </c>
      <c r="D11" s="1727"/>
      <c r="E11" s="1727"/>
      <c r="F11" s="1727"/>
      <c r="G11" s="1727"/>
      <c r="H11" s="1727"/>
      <c r="I11" s="1727"/>
      <c r="J11" s="1727"/>
      <c r="K11" s="1727"/>
      <c r="L11" s="1727"/>
      <c r="M11" s="1728"/>
    </row>
    <row r="12" spans="2:13" ht="12.95" customHeight="1">
      <c r="B12" s="1636"/>
      <c r="C12" s="1743" t="s">
        <v>936</v>
      </c>
      <c r="D12" s="1743"/>
      <c r="E12" s="1743"/>
      <c r="F12" s="1743"/>
      <c r="G12" s="1743"/>
      <c r="H12" s="1743"/>
      <c r="I12" s="1743"/>
      <c r="J12" s="1743"/>
      <c r="K12" s="1743"/>
      <c r="L12" s="1743"/>
      <c r="M12" s="1744"/>
    </row>
    <row r="13" spans="2:13" ht="12.95" customHeight="1">
      <c r="B13" s="1636"/>
      <c r="C13" s="1727" t="s">
        <v>530</v>
      </c>
      <c r="D13" s="1727"/>
      <c r="E13" s="1727"/>
      <c r="F13" s="1727"/>
      <c r="G13" s="1727"/>
      <c r="H13" s="1727"/>
      <c r="I13" s="1727"/>
      <c r="J13" s="1727"/>
      <c r="K13" s="1727"/>
      <c r="L13" s="1727"/>
      <c r="M13" s="1728"/>
    </row>
    <row r="14" spans="2:13" ht="12.95" customHeight="1">
      <c r="B14" s="1035"/>
      <c r="C14" s="1726" t="s">
        <v>584</v>
      </c>
      <c r="D14" s="1727"/>
      <c r="E14" s="1727"/>
      <c r="F14" s="1727"/>
      <c r="G14" s="1727"/>
      <c r="H14" s="1727"/>
      <c r="I14" s="1727"/>
      <c r="J14" s="1727"/>
      <c r="K14" s="1727"/>
      <c r="L14" s="1727"/>
      <c r="M14" s="1728"/>
    </row>
    <row r="15" spans="2:13" ht="12.95" customHeight="1">
      <c r="B15" s="1035"/>
      <c r="C15" s="1726" t="s">
        <v>585</v>
      </c>
      <c r="D15" s="1727"/>
      <c r="E15" s="1727"/>
      <c r="F15" s="1727"/>
      <c r="G15" s="1727"/>
      <c r="H15" s="1727"/>
      <c r="I15" s="1727"/>
      <c r="J15" s="1727"/>
      <c r="K15" s="1727"/>
      <c r="L15" s="1727"/>
      <c r="M15" s="1728"/>
    </row>
    <row r="16" spans="2:13" ht="12.95" customHeight="1">
      <c r="B16" s="1035"/>
      <c r="C16" s="1726" t="s">
        <v>586</v>
      </c>
      <c r="D16" s="1727"/>
      <c r="E16" s="1727"/>
      <c r="F16" s="1727"/>
      <c r="G16" s="1727"/>
      <c r="H16" s="1727"/>
      <c r="I16" s="1727"/>
      <c r="J16" s="1727"/>
      <c r="K16" s="1727"/>
      <c r="L16" s="1727"/>
      <c r="M16" s="1728"/>
    </row>
    <row r="17" spans="2:13" ht="12.95" customHeight="1">
      <c r="B17" s="1035"/>
      <c r="C17" s="1726" t="s">
        <v>587</v>
      </c>
      <c r="D17" s="1727"/>
      <c r="E17" s="1727"/>
      <c r="F17" s="1727"/>
      <c r="G17" s="1727"/>
      <c r="H17" s="1727"/>
      <c r="I17" s="1727"/>
      <c r="J17" s="1727"/>
      <c r="K17" s="1727"/>
      <c r="L17" s="1727"/>
      <c r="M17" s="1728"/>
    </row>
    <row r="18" spans="2:13" ht="12.95" customHeight="1">
      <c r="B18" s="1035"/>
      <c r="C18" s="1726" t="s">
        <v>588</v>
      </c>
      <c r="D18" s="1727"/>
      <c r="E18" s="1727"/>
      <c r="F18" s="1727"/>
      <c r="G18" s="1727"/>
      <c r="H18" s="1727"/>
      <c r="I18" s="1727"/>
      <c r="J18" s="1727"/>
      <c r="K18" s="1727"/>
      <c r="L18" s="1727"/>
      <c r="M18" s="1728"/>
    </row>
    <row r="19" spans="2:13" ht="12.95" customHeight="1">
      <c r="B19" s="1035"/>
      <c r="C19" s="1726" t="s">
        <v>589</v>
      </c>
      <c r="D19" s="1727"/>
      <c r="E19" s="1727"/>
      <c r="F19" s="1727"/>
      <c r="G19" s="1727"/>
      <c r="H19" s="1727"/>
      <c r="I19" s="1727"/>
      <c r="J19" s="1727"/>
      <c r="K19" s="1727"/>
      <c r="L19" s="1727"/>
      <c r="M19" s="1728"/>
    </row>
    <row r="20" spans="2:13" ht="12.95" customHeight="1">
      <c r="B20" s="456"/>
      <c r="C20" s="1734" t="s">
        <v>590</v>
      </c>
      <c r="D20" s="1734"/>
      <c r="E20" s="1734"/>
      <c r="F20" s="1734"/>
      <c r="G20" s="1734"/>
      <c r="H20" s="1734"/>
      <c r="I20" s="1734"/>
      <c r="J20" s="1734"/>
      <c r="K20" s="1734"/>
      <c r="L20" s="1734"/>
      <c r="M20" s="1735"/>
    </row>
    <row r="21" spans="2:13" ht="27.75" customHeight="1">
      <c r="B21" s="457"/>
      <c r="C21" s="1517" t="s">
        <v>529</v>
      </c>
      <c r="D21" s="1736"/>
      <c r="E21" s="1736"/>
      <c r="F21" s="1736"/>
      <c r="G21" s="1736"/>
      <c r="H21" s="1736"/>
      <c r="I21" s="1736"/>
      <c r="J21" s="1736"/>
      <c r="K21" s="1736"/>
      <c r="L21" s="1736"/>
      <c r="M21" s="1518"/>
    </row>
    <row r="22" spans="2:13" s="2" customFormat="1" ht="27.75" customHeight="1">
      <c r="B22" s="458"/>
      <c r="C22" s="1737" t="s">
        <v>508</v>
      </c>
      <c r="D22" s="1580" t="s">
        <v>528</v>
      </c>
      <c r="E22" s="1739"/>
      <c r="F22" s="1739"/>
      <c r="G22" s="1740"/>
      <c r="H22" s="72"/>
      <c r="I22" s="1741" t="s">
        <v>508</v>
      </c>
      <c r="J22" s="1580" t="s">
        <v>528</v>
      </c>
      <c r="K22" s="1739"/>
      <c r="L22" s="1739"/>
      <c r="M22" s="1740"/>
    </row>
    <row r="23" spans="2:13" s="2" customFormat="1">
      <c r="B23" s="459"/>
      <c r="C23" s="1737"/>
      <c r="D23" s="1729" t="s">
        <v>526</v>
      </c>
      <c r="E23" s="1731" t="s">
        <v>527</v>
      </c>
      <c r="F23" s="1732"/>
      <c r="G23" s="1733"/>
      <c r="H23" s="72"/>
      <c r="I23" s="1741"/>
      <c r="J23" s="1729" t="s">
        <v>526</v>
      </c>
      <c r="K23" s="1731" t="s">
        <v>527</v>
      </c>
      <c r="L23" s="1732"/>
      <c r="M23" s="1733"/>
    </row>
    <row r="24" spans="2:13" s="2" customFormat="1">
      <c r="B24" s="459"/>
      <c r="C24" s="1738"/>
      <c r="D24" s="1730"/>
      <c r="E24" s="718" t="s">
        <v>23</v>
      </c>
      <c r="F24" s="719"/>
      <c r="G24" s="720" t="s">
        <v>24</v>
      </c>
      <c r="H24" s="72"/>
      <c r="I24" s="1742"/>
      <c r="J24" s="1730"/>
      <c r="K24" s="718" t="s">
        <v>23</v>
      </c>
      <c r="L24" s="719"/>
      <c r="M24" s="720" t="s">
        <v>24</v>
      </c>
    </row>
    <row r="25" spans="2:13" s="2" customFormat="1" ht="20.100000000000001" customHeight="1">
      <c r="B25" s="459"/>
      <c r="C25" s="712"/>
      <c r="D25" s="713"/>
      <c r="E25" s="714"/>
      <c r="F25" s="460" t="s">
        <v>515</v>
      </c>
      <c r="G25" s="712"/>
      <c r="H25" s="72"/>
      <c r="I25" s="713"/>
      <c r="J25" s="713"/>
      <c r="K25" s="714"/>
      <c r="L25" s="460" t="s">
        <v>515</v>
      </c>
      <c r="M25" s="712"/>
    </row>
    <row r="26" spans="2:13" s="2" customFormat="1" ht="20.100000000000001" customHeight="1">
      <c r="B26" s="459"/>
      <c r="C26" s="715"/>
      <c r="D26" s="716"/>
      <c r="E26" s="717"/>
      <c r="F26" s="461" t="s">
        <v>515</v>
      </c>
      <c r="G26" s="715"/>
      <c r="H26" s="72"/>
      <c r="I26" s="716"/>
      <c r="J26" s="716"/>
      <c r="K26" s="717"/>
      <c r="L26" s="461" t="s">
        <v>515</v>
      </c>
      <c r="M26" s="715"/>
    </row>
    <row r="27" spans="2:13" s="2" customFormat="1" ht="20.100000000000001" customHeight="1">
      <c r="B27" s="459"/>
      <c r="C27" s="715"/>
      <c r="D27" s="716"/>
      <c r="E27" s="717"/>
      <c r="F27" s="461" t="s">
        <v>515</v>
      </c>
      <c r="G27" s="715"/>
      <c r="H27" s="72"/>
      <c r="I27" s="716"/>
      <c r="J27" s="716"/>
      <c r="K27" s="717"/>
      <c r="L27" s="461" t="s">
        <v>515</v>
      </c>
      <c r="M27" s="715"/>
    </row>
    <row r="28" spans="2:13" s="2" customFormat="1" ht="20.100000000000001" customHeight="1">
      <c r="B28" s="459"/>
      <c r="C28" s="715"/>
      <c r="D28" s="716"/>
      <c r="E28" s="717"/>
      <c r="F28" s="461" t="s">
        <v>515</v>
      </c>
      <c r="G28" s="715"/>
      <c r="H28" s="72"/>
      <c r="I28" s="716"/>
      <c r="J28" s="716"/>
      <c r="K28" s="717"/>
      <c r="L28" s="461" t="s">
        <v>515</v>
      </c>
      <c r="M28" s="715"/>
    </row>
    <row r="29" spans="2:13" s="2" customFormat="1" ht="20.100000000000001" customHeight="1">
      <c r="B29" s="459"/>
      <c r="C29" s="715"/>
      <c r="D29" s="716"/>
      <c r="E29" s="717"/>
      <c r="F29" s="461" t="s">
        <v>515</v>
      </c>
      <c r="G29" s="715"/>
      <c r="H29" s="72"/>
      <c r="I29" s="716"/>
      <c r="J29" s="716"/>
      <c r="K29" s="717"/>
      <c r="L29" s="461" t="s">
        <v>515</v>
      </c>
      <c r="M29" s="715"/>
    </row>
    <row r="30" spans="2:13" ht="20.100000000000001" customHeight="1">
      <c r="B30" s="9"/>
      <c r="C30" s="715"/>
      <c r="D30" s="716"/>
      <c r="E30" s="717"/>
      <c r="F30" s="461" t="s">
        <v>515</v>
      </c>
      <c r="G30" s="715"/>
      <c r="H30" s="9"/>
      <c r="I30" s="716"/>
      <c r="J30" s="716"/>
      <c r="K30" s="717"/>
      <c r="L30" s="461" t="s">
        <v>515</v>
      </c>
      <c r="M30" s="715"/>
    </row>
    <row r="31" spans="2:13" ht="20.100000000000001" customHeight="1">
      <c r="B31" s="9"/>
      <c r="C31" s="715"/>
      <c r="D31" s="716"/>
      <c r="E31" s="717"/>
      <c r="F31" s="461" t="s">
        <v>515</v>
      </c>
      <c r="G31" s="715"/>
      <c r="H31" s="9"/>
      <c r="I31" s="716"/>
      <c r="J31" s="716"/>
      <c r="K31" s="717"/>
      <c r="L31" s="461" t="s">
        <v>515</v>
      </c>
      <c r="M31" s="715"/>
    </row>
    <row r="32" spans="2:13" ht="20.100000000000001" customHeight="1">
      <c r="B32" s="9"/>
      <c r="C32" s="715"/>
      <c r="D32" s="716"/>
      <c r="E32" s="717"/>
      <c r="F32" s="461" t="s">
        <v>515</v>
      </c>
      <c r="G32" s="715"/>
      <c r="H32" s="9"/>
      <c r="I32" s="716"/>
      <c r="J32" s="716"/>
      <c r="K32" s="717"/>
      <c r="L32" s="461" t="s">
        <v>515</v>
      </c>
      <c r="M32" s="715"/>
    </row>
    <row r="33" spans="2:13" ht="20.100000000000001" customHeight="1">
      <c r="B33" s="9"/>
      <c r="C33" s="715"/>
      <c r="D33" s="716"/>
      <c r="E33" s="717"/>
      <c r="F33" s="461" t="s">
        <v>515</v>
      </c>
      <c r="G33" s="715"/>
      <c r="H33" s="9"/>
      <c r="I33" s="716"/>
      <c r="J33" s="716"/>
      <c r="K33" s="717"/>
      <c r="L33" s="461" t="s">
        <v>515</v>
      </c>
      <c r="M33" s="715"/>
    </row>
    <row r="34" spans="2:13" ht="20.100000000000001" customHeight="1">
      <c r="B34" s="9"/>
      <c r="C34" s="715"/>
      <c r="D34" s="716"/>
      <c r="E34" s="717"/>
      <c r="F34" s="461" t="s">
        <v>515</v>
      </c>
      <c r="G34" s="715"/>
      <c r="H34" s="9"/>
      <c r="I34" s="716"/>
      <c r="J34" s="716"/>
      <c r="K34" s="717"/>
      <c r="L34" s="461" t="s">
        <v>515</v>
      </c>
      <c r="M34" s="715"/>
    </row>
    <row r="35" spans="2:13" ht="20.100000000000001" customHeight="1">
      <c r="B35" s="9"/>
      <c r="C35" s="715"/>
      <c r="D35" s="716"/>
      <c r="E35" s="717"/>
      <c r="F35" s="461" t="s">
        <v>515</v>
      </c>
      <c r="G35" s="715"/>
      <c r="H35" s="9"/>
      <c r="I35" s="716"/>
      <c r="J35" s="716"/>
      <c r="K35" s="717"/>
      <c r="L35" s="461" t="s">
        <v>515</v>
      </c>
      <c r="M35" s="715"/>
    </row>
    <row r="36" spans="2:13" ht="20.100000000000001" customHeight="1">
      <c r="B36" s="9"/>
      <c r="C36" s="715"/>
      <c r="D36" s="716"/>
      <c r="E36" s="717"/>
      <c r="F36" s="461" t="s">
        <v>515</v>
      </c>
      <c r="G36" s="715"/>
      <c r="H36" s="9"/>
      <c r="I36" s="716"/>
      <c r="J36" s="716"/>
      <c r="K36" s="717"/>
      <c r="L36" s="461" t="s">
        <v>515</v>
      </c>
      <c r="M36" s="715"/>
    </row>
    <row r="37" spans="2:13" ht="20.100000000000001" customHeight="1">
      <c r="B37" s="9"/>
      <c r="C37" s="715"/>
      <c r="D37" s="716"/>
      <c r="E37" s="717"/>
      <c r="F37" s="461" t="s">
        <v>515</v>
      </c>
      <c r="G37" s="715"/>
      <c r="H37" s="9"/>
      <c r="I37" s="716"/>
      <c r="J37" s="716"/>
      <c r="K37" s="717"/>
      <c r="L37" s="461" t="s">
        <v>515</v>
      </c>
      <c r="M37" s="715"/>
    </row>
    <row r="38" spans="2:13" ht="20.100000000000001" customHeight="1">
      <c r="B38" s="9"/>
      <c r="C38" s="715"/>
      <c r="D38" s="716"/>
      <c r="E38" s="717"/>
      <c r="F38" s="461" t="s">
        <v>515</v>
      </c>
      <c r="G38" s="715"/>
      <c r="H38" s="9"/>
      <c r="I38" s="716"/>
      <c r="J38" s="716"/>
      <c r="K38" s="717"/>
      <c r="L38" s="461" t="s">
        <v>515</v>
      </c>
      <c r="M38" s="715"/>
    </row>
    <row r="39" spans="2:13" ht="20.100000000000001" customHeight="1">
      <c r="B39" s="9"/>
      <c r="C39" s="715"/>
      <c r="D39" s="716"/>
      <c r="E39" s="717"/>
      <c r="F39" s="461" t="s">
        <v>515</v>
      </c>
      <c r="G39" s="715"/>
      <c r="H39" s="9"/>
      <c r="I39" s="716"/>
      <c r="J39" s="716"/>
      <c r="K39" s="717"/>
      <c r="L39" s="461" t="s">
        <v>515</v>
      </c>
      <c r="M39" s="715"/>
    </row>
    <row r="40" spans="2:13" ht="20.100000000000001" customHeight="1">
      <c r="B40" s="9"/>
      <c r="C40" s="715"/>
      <c r="D40" s="716"/>
      <c r="E40" s="717"/>
      <c r="F40" s="461" t="s">
        <v>515</v>
      </c>
      <c r="G40" s="715"/>
      <c r="H40" s="9"/>
      <c r="I40" s="716"/>
      <c r="J40" s="716"/>
      <c r="K40" s="717"/>
      <c r="L40" s="461" t="s">
        <v>515</v>
      </c>
      <c r="M40" s="715"/>
    </row>
    <row r="41" spans="2:13" ht="20.100000000000001" customHeight="1">
      <c r="B41" s="9"/>
      <c r="C41" s="715"/>
      <c r="D41" s="716"/>
      <c r="E41" s="717"/>
      <c r="F41" s="461" t="s">
        <v>515</v>
      </c>
      <c r="G41" s="715"/>
      <c r="H41" s="9"/>
      <c r="I41" s="716"/>
      <c r="J41" s="716"/>
      <c r="K41" s="717"/>
      <c r="L41" s="461" t="s">
        <v>515</v>
      </c>
      <c r="M41" s="715"/>
    </row>
    <row r="42" spans="2:13" ht="20.100000000000001" customHeight="1">
      <c r="B42" s="9"/>
      <c r="C42" s="715"/>
      <c r="D42" s="716"/>
      <c r="E42" s="717"/>
      <c r="F42" s="461" t="s">
        <v>515</v>
      </c>
      <c r="G42" s="715"/>
      <c r="H42" s="9"/>
      <c r="I42" s="716"/>
      <c r="J42" s="716"/>
      <c r="K42" s="717"/>
      <c r="L42" s="461" t="s">
        <v>515</v>
      </c>
      <c r="M42" s="715"/>
    </row>
    <row r="43" spans="2:13" ht="20.100000000000001" customHeight="1">
      <c r="B43" s="9"/>
      <c r="C43" s="715"/>
      <c r="D43" s="716"/>
      <c r="E43" s="717"/>
      <c r="F43" s="461" t="s">
        <v>515</v>
      </c>
      <c r="G43" s="715"/>
      <c r="H43" s="9"/>
      <c r="I43" s="716"/>
      <c r="J43" s="716"/>
      <c r="K43" s="717"/>
      <c r="L43" s="461" t="s">
        <v>515</v>
      </c>
      <c r="M43" s="715"/>
    </row>
    <row r="44" spans="2:13" ht="20.100000000000001" customHeight="1">
      <c r="B44" s="9"/>
      <c r="C44" s="715"/>
      <c r="D44" s="716"/>
      <c r="E44" s="717"/>
      <c r="F44" s="461" t="s">
        <v>515</v>
      </c>
      <c r="G44" s="715"/>
      <c r="H44" s="9"/>
      <c r="I44" s="716"/>
      <c r="J44" s="716"/>
      <c r="K44" s="717"/>
      <c r="L44" s="461" t="s">
        <v>515</v>
      </c>
      <c r="M44" s="715"/>
    </row>
    <row r="45" spans="2:13" ht="20.100000000000001" customHeight="1">
      <c r="B45" s="9"/>
      <c r="C45" s="715"/>
      <c r="D45" s="716"/>
      <c r="E45" s="717"/>
      <c r="F45" s="461" t="s">
        <v>515</v>
      </c>
      <c r="G45" s="715"/>
      <c r="H45" s="9"/>
      <c r="I45" s="716"/>
      <c r="J45" s="716"/>
      <c r="K45" s="717"/>
      <c r="L45" s="461" t="s">
        <v>515</v>
      </c>
      <c r="M45" s="715"/>
    </row>
    <row r="46" spans="2:13" ht="20.100000000000001" customHeight="1">
      <c r="B46" s="9"/>
      <c r="C46" s="715"/>
      <c r="D46" s="716"/>
      <c r="E46" s="717"/>
      <c r="F46" s="461" t="s">
        <v>515</v>
      </c>
      <c r="G46" s="715"/>
      <c r="H46" s="9"/>
      <c r="I46" s="716"/>
      <c r="J46" s="716"/>
      <c r="K46" s="717"/>
      <c r="L46" s="461" t="s">
        <v>515</v>
      </c>
      <c r="M46" s="715"/>
    </row>
    <row r="47" spans="2:13" ht="20.100000000000001" customHeight="1">
      <c r="B47" s="9"/>
      <c r="C47" s="715"/>
      <c r="D47" s="716"/>
      <c r="E47" s="717"/>
      <c r="F47" s="461" t="s">
        <v>515</v>
      </c>
      <c r="G47" s="715"/>
      <c r="H47" s="9"/>
      <c r="I47" s="716"/>
      <c r="J47" s="716"/>
      <c r="K47" s="717"/>
      <c r="L47" s="461" t="s">
        <v>515</v>
      </c>
      <c r="M47" s="715"/>
    </row>
    <row r="48" spans="2:13" ht="20.100000000000001" customHeight="1">
      <c r="B48" s="9"/>
      <c r="C48" s="715"/>
      <c r="D48" s="716"/>
      <c r="E48" s="717"/>
      <c r="F48" s="461" t="s">
        <v>515</v>
      </c>
      <c r="G48" s="715"/>
      <c r="H48" s="9"/>
      <c r="I48" s="716"/>
      <c r="J48" s="716"/>
      <c r="K48" s="717"/>
      <c r="L48" s="461" t="s">
        <v>515</v>
      </c>
      <c r="M48" s="715"/>
    </row>
    <row r="49" spans="2:13" ht="20.100000000000001" customHeight="1">
      <c r="B49" s="9"/>
      <c r="C49" s="715"/>
      <c r="D49" s="716"/>
      <c r="E49" s="717"/>
      <c r="F49" s="461" t="s">
        <v>515</v>
      </c>
      <c r="G49" s="715"/>
      <c r="H49" s="9"/>
      <c r="I49" s="716"/>
      <c r="J49" s="716"/>
      <c r="K49" s="717"/>
      <c r="L49" s="461" t="s">
        <v>515</v>
      </c>
      <c r="M49" s="715"/>
    </row>
    <row r="50" spans="2:13" ht="20.100000000000001" customHeight="1">
      <c r="B50" s="9"/>
      <c r="C50" s="715"/>
      <c r="D50" s="716"/>
      <c r="E50" s="717"/>
      <c r="F50" s="461" t="s">
        <v>515</v>
      </c>
      <c r="G50" s="715"/>
      <c r="H50" s="9"/>
      <c r="I50" s="716"/>
      <c r="J50" s="716"/>
      <c r="K50" s="717"/>
      <c r="L50" s="461" t="s">
        <v>515</v>
      </c>
      <c r="M50" s="715"/>
    </row>
    <row r="51" spans="2:13" ht="20.100000000000001" customHeight="1">
      <c r="B51" s="9"/>
      <c r="C51" s="715"/>
      <c r="D51" s="716"/>
      <c r="E51" s="717"/>
      <c r="F51" s="461" t="s">
        <v>515</v>
      </c>
      <c r="G51" s="715"/>
      <c r="H51" s="9"/>
      <c r="I51" s="716"/>
      <c r="J51" s="716"/>
      <c r="K51" s="717"/>
      <c r="L51" s="461" t="s">
        <v>515</v>
      </c>
      <c r="M51" s="715"/>
    </row>
    <row r="52" spans="2:13" ht="20.100000000000001" customHeight="1">
      <c r="B52" s="9"/>
      <c r="C52" s="715"/>
      <c r="D52" s="716"/>
      <c r="E52" s="717"/>
      <c r="F52" s="461" t="s">
        <v>515</v>
      </c>
      <c r="G52" s="715"/>
      <c r="H52" s="9"/>
      <c r="I52" s="716"/>
      <c r="J52" s="716"/>
      <c r="K52" s="717"/>
      <c r="L52" s="461" t="s">
        <v>515</v>
      </c>
      <c r="M52" s="715"/>
    </row>
    <row r="53" spans="2:13" ht="20.100000000000001" customHeight="1">
      <c r="B53" s="9"/>
      <c r="C53" s="715"/>
      <c r="D53" s="716"/>
      <c r="E53" s="717"/>
      <c r="F53" s="461" t="s">
        <v>515</v>
      </c>
      <c r="G53" s="715"/>
      <c r="H53" s="9"/>
      <c r="I53" s="716"/>
      <c r="J53" s="716"/>
      <c r="K53" s="717"/>
      <c r="L53" s="461" t="s">
        <v>515</v>
      </c>
      <c r="M53" s="715"/>
    </row>
    <row r="54" spans="2:13" ht="20.100000000000001" customHeight="1">
      <c r="B54" s="9"/>
      <c r="C54" s="715"/>
      <c r="D54" s="716"/>
      <c r="E54" s="717"/>
      <c r="F54" s="461" t="s">
        <v>515</v>
      </c>
      <c r="G54" s="715"/>
      <c r="H54" s="9"/>
      <c r="I54" s="716"/>
      <c r="J54" s="716"/>
      <c r="K54" s="717"/>
      <c r="L54" s="461" t="s">
        <v>515</v>
      </c>
      <c r="M54" s="715"/>
    </row>
    <row r="55" spans="2:13" ht="9.75" customHeight="1">
      <c r="B55" s="10"/>
      <c r="C55" s="462"/>
      <c r="D55" s="462"/>
      <c r="E55" s="463"/>
      <c r="F55" s="7"/>
      <c r="G55" s="76"/>
      <c r="H55" s="10"/>
      <c r="I55" s="464"/>
      <c r="J55" s="7"/>
      <c r="K55" s="463"/>
      <c r="L55" s="7"/>
      <c r="M55" s="76"/>
    </row>
  </sheetData>
  <sheetProtection password="93EE" sheet="1" objects="1" scenarios="1"/>
  <mergeCells count="28">
    <mergeCell ref="B3:B4"/>
    <mergeCell ref="B10:B13"/>
    <mergeCell ref="C10:M10"/>
    <mergeCell ref="C11:M11"/>
    <mergeCell ref="C12:M12"/>
    <mergeCell ref="B6:B9"/>
    <mergeCell ref="C7:M7"/>
    <mergeCell ref="C8:M8"/>
    <mergeCell ref="C13:M13"/>
    <mergeCell ref="L4:M4"/>
    <mergeCell ref="C5:M5"/>
    <mergeCell ref="C9:M9"/>
    <mergeCell ref="C14:M14"/>
    <mergeCell ref="C16:M16"/>
    <mergeCell ref="D23:D24"/>
    <mergeCell ref="E23:G23"/>
    <mergeCell ref="C19:M19"/>
    <mergeCell ref="C20:M20"/>
    <mergeCell ref="J23:J24"/>
    <mergeCell ref="K23:M23"/>
    <mergeCell ref="C21:M21"/>
    <mergeCell ref="C22:C24"/>
    <mergeCell ref="D22:G22"/>
    <mergeCell ref="I22:I24"/>
    <mergeCell ref="J22:M22"/>
    <mergeCell ref="C18:M18"/>
    <mergeCell ref="C17:M17"/>
    <mergeCell ref="C15:M15"/>
  </mergeCells>
  <printOptions horizontalCentered="1"/>
  <pageMargins left="0" right="0" top="0.25" bottom="0.5" header="0.3" footer="0.3"/>
  <pageSetup scale="79" orientation="portrait" r:id="rId1"/>
  <headerFooter>
    <oddFooter>&amp;L&amp;9U.S. Copyright Office&amp;R&amp;9Form SA3E Long Form (Rev. 05-17)</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pageSetUpPr fitToPage="1"/>
  </sheetPr>
  <dimension ref="A1:N78"/>
  <sheetViews>
    <sheetView showGridLines="0" tabSelected="1" topLeftCell="A10" workbookViewId="0">
      <selection activeCell="R52" sqref="R52"/>
    </sheetView>
  </sheetViews>
  <sheetFormatPr defaultColWidth="9.140625" defaultRowHeight="15"/>
  <cols>
    <col min="2" max="2" width="1.85546875" style="2" customWidth="1"/>
    <col min="3" max="3" width="3.85546875" style="2" customWidth="1"/>
    <col min="4" max="4" width="1" style="2" customWidth="1"/>
    <col min="5" max="5" width="2.5703125" style="2" customWidth="1"/>
    <col min="6" max="6" width="3.42578125" style="2" customWidth="1"/>
    <col min="7" max="7" width="32" style="2" customWidth="1"/>
    <col min="8" max="8" width="2.5703125" style="2" customWidth="1"/>
    <col min="9" max="9" width="31.85546875" style="2" customWidth="1"/>
    <col min="10" max="10" width="5.5703125" style="2" customWidth="1"/>
    <col min="11" max="11" width="23.42578125" customWidth="1"/>
    <col min="12" max="12" width="2.5703125" customWidth="1"/>
    <col min="13" max="13" width="16.42578125" customWidth="1"/>
  </cols>
  <sheetData>
    <row r="1" spans="2:13">
      <c r="M1" s="1086" t="str">
        <f>CONCATENATE("ACCOUNTING PERIOD:  ",'General Data Input tab'!$D$2)</f>
        <v>ACCOUNTING PERIOD:  0</v>
      </c>
    </row>
    <row r="2" spans="2:13">
      <c r="B2" s="118" t="s">
        <v>1458</v>
      </c>
      <c r="C2" s="1"/>
    </row>
    <row r="3" spans="2:13" ht="15" customHeight="1">
      <c r="B3" s="3"/>
      <c r="C3" s="104" t="s">
        <v>960</v>
      </c>
      <c r="D3" s="4"/>
      <c r="E3" s="4"/>
      <c r="F3" s="4"/>
      <c r="G3" s="4"/>
      <c r="H3" s="4"/>
      <c r="I3" s="4"/>
      <c r="J3" s="4"/>
      <c r="K3" s="18"/>
      <c r="L3" s="1065" t="s">
        <v>599</v>
      </c>
      <c r="M3" s="1622" t="s">
        <v>961</v>
      </c>
    </row>
    <row r="4" spans="2:13" ht="21.2" customHeight="1">
      <c r="B4" s="6"/>
      <c r="C4" s="335">
        <f>'General Data Input tab'!$C$17</f>
        <v>0</v>
      </c>
      <c r="D4" s="191"/>
      <c r="E4" s="191"/>
      <c r="F4" s="191"/>
      <c r="G4" s="7"/>
      <c r="H4" s="7"/>
      <c r="I4" s="7"/>
      <c r="J4" s="7"/>
      <c r="K4" s="1611" t="str">
        <f>IF('General Data Input tab'!K14&gt;0,'General Data Input tab'!K14," ")</f>
        <v xml:space="preserve"> </v>
      </c>
      <c r="L4" s="1612"/>
      <c r="M4" s="1623"/>
    </row>
    <row r="5" spans="2:13" ht="3.75" customHeight="1">
      <c r="B5" s="11"/>
      <c r="C5" s="21"/>
      <c r="D5" s="12"/>
      <c r="E5" s="12"/>
      <c r="F5" s="12"/>
      <c r="G5" s="12"/>
      <c r="H5" s="12"/>
      <c r="I5" s="12"/>
      <c r="J5" s="12"/>
      <c r="K5" s="25"/>
      <c r="L5" s="25"/>
      <c r="M5" s="9"/>
    </row>
    <row r="6" spans="2:13" ht="21" customHeight="1">
      <c r="B6" s="35"/>
      <c r="C6" s="727" t="s">
        <v>962</v>
      </c>
      <c r="D6" s="4"/>
      <c r="E6" s="4"/>
      <c r="F6" s="4"/>
      <c r="G6" s="4"/>
      <c r="H6" s="4"/>
      <c r="I6" s="4"/>
      <c r="J6" s="4"/>
      <c r="K6" s="18"/>
      <c r="L6" s="18"/>
      <c r="M6" s="8"/>
    </row>
    <row r="7" spans="2:13" ht="13.5" customHeight="1">
      <c r="B7" s="723"/>
      <c r="C7" s="509" t="s">
        <v>1580</v>
      </c>
      <c r="D7" s="29"/>
      <c r="E7" s="29"/>
      <c r="F7" s="29"/>
      <c r="G7" s="29"/>
      <c r="H7" s="29"/>
      <c r="I7" s="12"/>
      <c r="J7" s="12"/>
      <c r="K7" s="19"/>
      <c r="L7" s="19"/>
      <c r="M7" s="1526" t="s">
        <v>963</v>
      </c>
    </row>
    <row r="8" spans="2:13" ht="12" customHeight="1">
      <c r="B8" s="597"/>
      <c r="C8" s="516" t="s">
        <v>964</v>
      </c>
      <c r="D8" s="29"/>
      <c r="E8" s="29"/>
      <c r="F8" s="29"/>
      <c r="G8" s="29"/>
      <c r="H8" s="29"/>
      <c r="I8" s="12"/>
      <c r="J8" s="12"/>
      <c r="K8" s="19"/>
      <c r="L8" s="19"/>
      <c r="M8" s="1526"/>
    </row>
    <row r="9" spans="2:13" ht="12" customHeight="1">
      <c r="B9" s="597"/>
      <c r="C9" s="516" t="s">
        <v>1581</v>
      </c>
      <c r="D9" s="29"/>
      <c r="E9" s="29"/>
      <c r="F9" s="29"/>
      <c r="G9" s="29"/>
      <c r="H9" s="29"/>
      <c r="I9" s="12"/>
      <c r="J9" s="12"/>
      <c r="K9" s="19"/>
      <c r="L9" s="19"/>
      <c r="M9" s="419" t="s">
        <v>966</v>
      </c>
    </row>
    <row r="10" spans="2:13" ht="12" customHeight="1">
      <c r="B10" s="597"/>
      <c r="C10" s="516" t="s">
        <v>965</v>
      </c>
      <c r="D10" s="29"/>
      <c r="E10" s="29"/>
      <c r="F10" s="29"/>
      <c r="G10" s="29"/>
      <c r="H10" s="29"/>
      <c r="I10" s="12"/>
      <c r="J10" s="12"/>
      <c r="K10" s="19"/>
      <c r="L10" s="19"/>
      <c r="M10" s="9"/>
    </row>
    <row r="11" spans="2:13" ht="12" customHeight="1">
      <c r="B11" s="30"/>
      <c r="C11" s="29"/>
      <c r="D11" s="516" t="s">
        <v>967</v>
      </c>
      <c r="E11" s="516"/>
      <c r="F11" s="516"/>
      <c r="G11" s="34"/>
      <c r="H11" s="34"/>
      <c r="I11" s="12"/>
      <c r="J11" s="103"/>
      <c r="K11" s="5"/>
      <c r="L11" s="19"/>
      <c r="M11" s="9"/>
    </row>
    <row r="12" spans="2:13" ht="15.75" customHeight="1">
      <c r="B12" s="30"/>
      <c r="C12" s="29"/>
      <c r="D12" s="516" t="s">
        <v>968</v>
      </c>
      <c r="E12" s="516"/>
      <c r="F12" s="516"/>
      <c r="G12" s="34"/>
      <c r="H12" s="34"/>
      <c r="I12" s="16" t="s">
        <v>865</v>
      </c>
      <c r="J12" s="28"/>
      <c r="K12" s="722">
        <f>'Gross Receipts tab'!D3</f>
        <v>0</v>
      </c>
      <c r="L12" s="19"/>
      <c r="M12" s="9"/>
    </row>
    <row r="13" spans="2:13" ht="15" customHeight="1">
      <c r="B13" s="723"/>
      <c r="C13" s="509" t="s">
        <v>938</v>
      </c>
      <c r="D13" s="29"/>
      <c r="E13" s="29"/>
      <c r="F13" s="29"/>
      <c r="G13" s="29"/>
      <c r="H13" s="29"/>
      <c r="I13" s="12"/>
      <c r="J13" s="6"/>
      <c r="K13" s="85" t="s">
        <v>969</v>
      </c>
      <c r="L13" s="25"/>
      <c r="M13" s="9"/>
    </row>
    <row r="14" spans="2:13" ht="3.75" customHeight="1">
      <c r="B14" s="17"/>
      <c r="C14" s="37"/>
      <c r="D14" s="7"/>
      <c r="E14" s="7"/>
      <c r="F14" s="7"/>
      <c r="G14" s="7"/>
      <c r="H14" s="7"/>
      <c r="I14" s="7"/>
      <c r="J14" s="7"/>
      <c r="K14" s="27"/>
      <c r="L14" s="27"/>
      <c r="M14" s="10"/>
    </row>
    <row r="15" spans="2:13" ht="3.75" customHeight="1">
      <c r="B15" s="11"/>
      <c r="C15" s="21"/>
      <c r="D15" s="12"/>
      <c r="E15" s="12"/>
      <c r="F15" s="12"/>
      <c r="G15" s="12"/>
      <c r="H15" s="12"/>
      <c r="I15" s="12"/>
      <c r="J15" s="12"/>
      <c r="K15" s="25"/>
      <c r="L15" s="25"/>
      <c r="M15" s="9"/>
    </row>
    <row r="16" spans="2:13" ht="21.75" customHeight="1">
      <c r="B16" s="278" t="s">
        <v>970</v>
      </c>
      <c r="C16" s="38"/>
      <c r="D16" s="4"/>
      <c r="E16" s="4"/>
      <c r="F16" s="4"/>
      <c r="G16" s="4"/>
      <c r="H16" s="4"/>
      <c r="I16" s="4"/>
      <c r="J16" s="4"/>
      <c r="K16" s="18"/>
      <c r="L16" s="5"/>
      <c r="M16" s="1571" t="s">
        <v>971</v>
      </c>
    </row>
    <row r="17" spans="2:13" ht="12.95" customHeight="1">
      <c r="B17" s="723" t="s">
        <v>939</v>
      </c>
      <c r="C17" s="21"/>
      <c r="D17" s="12"/>
      <c r="E17" s="12"/>
      <c r="F17" s="12"/>
      <c r="G17" s="12"/>
      <c r="H17" s="12"/>
      <c r="I17" s="12"/>
      <c r="J17" s="12"/>
      <c r="K17" s="19"/>
      <c r="L17" s="13"/>
      <c r="M17" s="1526"/>
    </row>
    <row r="18" spans="2:13" ht="12.95" customHeight="1">
      <c r="B18" s="41" t="s">
        <v>1005</v>
      </c>
      <c r="C18" s="516" t="s">
        <v>1006</v>
      </c>
      <c r="D18" s="12"/>
      <c r="E18" s="12"/>
      <c r="F18" s="12"/>
      <c r="G18" s="12"/>
      <c r="H18" s="12"/>
      <c r="I18" s="12"/>
      <c r="J18" s="12"/>
      <c r="K18" s="19"/>
      <c r="L18" s="13"/>
      <c r="M18" s="419" t="s">
        <v>972</v>
      </c>
    </row>
    <row r="19" spans="2:13" ht="12.95" customHeight="1">
      <c r="B19" s="41" t="s">
        <v>1005</v>
      </c>
      <c r="C19" s="516" t="s">
        <v>1007</v>
      </c>
      <c r="D19" s="12"/>
      <c r="E19" s="12"/>
      <c r="F19" s="12"/>
      <c r="G19" s="12"/>
      <c r="H19" s="12"/>
      <c r="I19" s="12"/>
      <c r="J19" s="12"/>
      <c r="K19" s="19"/>
      <c r="L19" s="13"/>
      <c r="M19" s="419" t="s">
        <v>973</v>
      </c>
    </row>
    <row r="20" spans="2:13" ht="12.95" customHeight="1">
      <c r="B20" s="41" t="s">
        <v>1005</v>
      </c>
      <c r="C20" s="516" t="s">
        <v>1008</v>
      </c>
      <c r="D20" s="12"/>
      <c r="E20" s="12"/>
      <c r="F20" s="12"/>
      <c r="G20" s="12"/>
      <c r="H20" s="12"/>
      <c r="I20" s="12"/>
      <c r="J20" s="12"/>
      <c r="K20" s="19"/>
      <c r="L20" s="13"/>
      <c r="M20" s="9"/>
    </row>
    <row r="21" spans="2:13" ht="12.95" customHeight="1">
      <c r="B21" s="42"/>
      <c r="C21" s="516" t="s">
        <v>974</v>
      </c>
      <c r="D21" s="15"/>
      <c r="E21" s="15"/>
      <c r="F21" s="15"/>
      <c r="G21" s="15"/>
      <c r="H21" s="15"/>
      <c r="I21" s="12"/>
      <c r="J21" s="12"/>
      <c r="K21" s="19"/>
      <c r="L21" s="13"/>
      <c r="M21" s="9"/>
    </row>
    <row r="22" spans="2:13" ht="12.95" customHeight="1">
      <c r="B22" s="41" t="s">
        <v>1005</v>
      </c>
      <c r="C22" s="516" t="s">
        <v>1009</v>
      </c>
      <c r="D22" s="12"/>
      <c r="E22" s="12"/>
      <c r="F22" s="12"/>
      <c r="G22" s="12"/>
      <c r="H22" s="12"/>
      <c r="I22" s="12"/>
      <c r="J22" s="12"/>
      <c r="K22" s="19"/>
      <c r="L22" s="13"/>
      <c r="M22" s="9"/>
    </row>
    <row r="23" spans="2:13" ht="12.95" customHeight="1">
      <c r="B23" s="14"/>
      <c r="C23" s="516" t="s">
        <v>975</v>
      </c>
      <c r="D23" s="15"/>
      <c r="E23" s="15"/>
      <c r="F23" s="15"/>
      <c r="G23" s="15"/>
      <c r="H23" s="15"/>
      <c r="I23" s="12"/>
      <c r="J23" s="12"/>
      <c r="K23" s="19"/>
      <c r="L23" s="13"/>
      <c r="M23" s="9"/>
    </row>
    <row r="24" spans="2:13" ht="6.75" customHeight="1">
      <c r="B24" s="14"/>
      <c r="C24" s="516"/>
      <c r="D24" s="15"/>
      <c r="E24" s="15"/>
      <c r="F24" s="15"/>
      <c r="G24" s="15"/>
      <c r="H24" s="15"/>
      <c r="I24" s="12"/>
      <c r="J24" s="12"/>
      <c r="K24" s="19"/>
      <c r="L24" s="13"/>
      <c r="M24" s="9"/>
    </row>
    <row r="25" spans="2:13" ht="12.95" customHeight="1">
      <c r="B25" s="14"/>
      <c r="C25" s="516" t="s">
        <v>976</v>
      </c>
      <c r="D25" s="15"/>
      <c r="E25" s="15"/>
      <c r="F25" s="15"/>
      <c r="G25" s="15"/>
      <c r="H25" s="15"/>
      <c r="I25" s="12"/>
      <c r="J25" s="12"/>
      <c r="K25" s="19"/>
      <c r="L25" s="13"/>
      <c r="M25" s="9"/>
    </row>
    <row r="26" spans="2:13" ht="12.95" customHeight="1">
      <c r="B26" s="14"/>
      <c r="C26" s="516" t="s">
        <v>977</v>
      </c>
      <c r="D26" s="15"/>
      <c r="E26" s="15"/>
      <c r="F26" s="15"/>
      <c r="G26" s="15"/>
      <c r="H26" s="15"/>
      <c r="I26" s="12"/>
      <c r="J26" s="12"/>
      <c r="K26" s="19"/>
      <c r="L26" s="13"/>
      <c r="M26" s="9"/>
    </row>
    <row r="27" spans="2:13" ht="6.75" customHeight="1">
      <c r="B27" s="14"/>
      <c r="C27" s="516"/>
      <c r="D27" s="15"/>
      <c r="E27" s="15"/>
      <c r="F27" s="15"/>
      <c r="G27" s="15"/>
      <c r="H27" s="15"/>
      <c r="I27" s="12"/>
      <c r="J27" s="12"/>
      <c r="K27" s="19"/>
      <c r="L27" s="13"/>
      <c r="M27" s="9"/>
    </row>
    <row r="28" spans="2:13" ht="12.95" customHeight="1">
      <c r="B28" s="14"/>
      <c r="C28" s="516" t="s">
        <v>978</v>
      </c>
      <c r="D28" s="15"/>
      <c r="E28" s="15"/>
      <c r="F28" s="15"/>
      <c r="G28" s="15"/>
      <c r="H28" s="15"/>
      <c r="I28" s="12"/>
      <c r="J28" s="12"/>
      <c r="K28" s="19"/>
      <c r="L28" s="13"/>
      <c r="M28" s="9"/>
    </row>
    <row r="29" spans="2:13" ht="12.95" customHeight="1">
      <c r="B29" s="14"/>
      <c r="C29" s="516" t="s">
        <v>979</v>
      </c>
      <c r="D29" s="15"/>
      <c r="E29" s="15"/>
      <c r="F29" s="15"/>
      <c r="G29" s="15"/>
      <c r="H29" s="15"/>
      <c r="I29" s="12"/>
      <c r="J29" s="12"/>
      <c r="K29" s="19"/>
      <c r="L29" s="13"/>
      <c r="M29" s="9"/>
    </row>
    <row r="30" spans="2:13" ht="5.25" customHeight="1">
      <c r="B30" s="14"/>
      <c r="C30" s="516"/>
      <c r="D30" s="15"/>
      <c r="E30" s="15"/>
      <c r="F30" s="15"/>
      <c r="G30" s="15"/>
      <c r="H30" s="15"/>
      <c r="I30" s="12"/>
      <c r="J30" s="12"/>
      <c r="K30" s="19"/>
      <c r="L30" s="13"/>
      <c r="M30" s="9"/>
    </row>
    <row r="31" spans="2:13" ht="12.95" customHeight="1">
      <c r="B31" s="14"/>
      <c r="C31" s="516" t="s">
        <v>980</v>
      </c>
      <c r="D31" s="15"/>
      <c r="E31" s="15"/>
      <c r="F31" s="15"/>
      <c r="G31" s="15"/>
      <c r="H31" s="15"/>
      <c r="I31" s="12"/>
      <c r="J31" s="12"/>
      <c r="K31" s="19"/>
      <c r="L31" s="13"/>
      <c r="M31" s="9"/>
    </row>
    <row r="32" spans="2:13" ht="12.95" customHeight="1">
      <c r="B32" s="14"/>
      <c r="C32" s="516" t="s">
        <v>981</v>
      </c>
      <c r="D32" s="15"/>
      <c r="E32" s="15"/>
      <c r="F32" s="15"/>
      <c r="G32" s="15"/>
      <c r="H32" s="15"/>
      <c r="I32" s="12"/>
      <c r="J32" s="12"/>
      <c r="K32" s="19"/>
      <c r="L32" s="13"/>
      <c r="M32" s="9"/>
    </row>
    <row r="33" spans="2:13" ht="10.5" customHeight="1">
      <c r="B33" s="1749"/>
      <c r="C33" s="1750"/>
      <c r="D33" s="50"/>
      <c r="E33" s="54"/>
      <c r="F33" s="54"/>
      <c r="G33" s="54"/>
      <c r="H33" s="54"/>
      <c r="I33" s="4"/>
      <c r="J33" s="4"/>
      <c r="K33" s="18"/>
      <c r="L33" s="5"/>
      <c r="M33" s="9"/>
    </row>
    <row r="34" spans="2:13" ht="12.75" customHeight="1">
      <c r="B34" s="1745" t="s">
        <v>982</v>
      </c>
      <c r="C34" s="1746"/>
      <c r="D34" s="723" t="s">
        <v>940</v>
      </c>
      <c r="E34" s="509"/>
      <c r="F34" s="509"/>
      <c r="G34" s="59"/>
      <c r="H34" s="59"/>
      <c r="I34" s="12"/>
      <c r="J34" s="12"/>
      <c r="K34" s="19"/>
      <c r="L34" s="13"/>
      <c r="M34" s="9"/>
    </row>
    <row r="35" spans="2:13" ht="12" customHeight="1">
      <c r="B35" s="1747">
        <v>1</v>
      </c>
      <c r="C35" s="1748"/>
      <c r="D35" s="597" t="s">
        <v>983</v>
      </c>
      <c r="E35" s="516"/>
      <c r="F35" s="516"/>
      <c r="G35" s="34"/>
      <c r="H35" s="34"/>
      <c r="I35" s="12"/>
      <c r="J35" s="12"/>
      <c r="K35" s="19"/>
      <c r="L35" s="13"/>
      <c r="M35" s="9"/>
    </row>
    <row r="36" spans="2:13" ht="12" customHeight="1">
      <c r="B36" s="39"/>
      <c r="C36" s="44"/>
      <c r="D36" s="597" t="s">
        <v>984</v>
      </c>
      <c r="E36" s="516"/>
      <c r="F36" s="516"/>
      <c r="G36" s="34"/>
      <c r="H36" s="34"/>
      <c r="I36" s="12"/>
      <c r="J36" s="12"/>
      <c r="K36" s="19"/>
      <c r="L36" s="13"/>
      <c r="M36" s="9"/>
    </row>
    <row r="37" spans="2:13" ht="15.75" customHeight="1">
      <c r="B37" s="39"/>
      <c r="C37" s="44"/>
      <c r="D37" s="597" t="s">
        <v>1666</v>
      </c>
      <c r="E37" s="516"/>
      <c r="F37" s="516"/>
      <c r="G37" s="34"/>
      <c r="H37" s="34"/>
      <c r="I37" s="12"/>
      <c r="J37" s="7"/>
      <c r="K37" s="721">
        <f>K12</f>
        <v>0</v>
      </c>
      <c r="L37" s="13"/>
      <c r="M37" s="9"/>
    </row>
    <row r="38" spans="2:13" ht="13.5" customHeight="1">
      <c r="B38" s="39"/>
      <c r="C38" s="44"/>
      <c r="D38" s="597" t="s">
        <v>1667</v>
      </c>
      <c r="E38" s="516"/>
      <c r="F38" s="516"/>
      <c r="G38" s="34"/>
      <c r="H38" s="34"/>
      <c r="I38" s="12"/>
      <c r="J38" s="12"/>
      <c r="K38" s="19"/>
      <c r="L38" s="13"/>
      <c r="M38" s="9"/>
    </row>
    <row r="39" spans="2:13" ht="13.5" customHeight="1">
      <c r="B39" s="39"/>
      <c r="C39" s="44"/>
      <c r="D39" s="597"/>
      <c r="E39" s="516"/>
      <c r="F39" s="516"/>
      <c r="G39" s="516" t="s">
        <v>985</v>
      </c>
      <c r="H39" s="516"/>
      <c r="I39" s="12"/>
      <c r="J39" s="1753">
        <f>K37*0.01064</f>
        <v>0</v>
      </c>
      <c r="K39" s="1754"/>
      <c r="L39" s="13"/>
      <c r="M39" s="9"/>
    </row>
    <row r="40" spans="2:13" ht="15.75" customHeight="1">
      <c r="B40" s="39"/>
      <c r="C40" s="44"/>
      <c r="D40" s="597"/>
      <c r="E40" s="516"/>
      <c r="F40" s="516"/>
      <c r="G40" s="516" t="s">
        <v>986</v>
      </c>
      <c r="H40" s="516"/>
      <c r="I40" s="16"/>
      <c r="J40" s="1755"/>
      <c r="K40" s="1756"/>
      <c r="L40" s="51"/>
      <c r="M40" s="9"/>
    </row>
    <row r="41" spans="2:13" ht="5.25" customHeight="1">
      <c r="B41" s="40"/>
      <c r="C41" s="49"/>
      <c r="D41" s="124"/>
      <c r="E41" s="31"/>
      <c r="F41" s="31"/>
      <c r="G41" s="31"/>
      <c r="H41" s="31"/>
      <c r="I41" s="12"/>
      <c r="J41" s="12"/>
      <c r="K41" s="24"/>
      <c r="L41" s="51"/>
      <c r="M41" s="9"/>
    </row>
    <row r="42" spans="2:13" ht="9" customHeight="1">
      <c r="B42" s="1749"/>
      <c r="C42" s="1750"/>
      <c r="D42" s="50"/>
      <c r="E42" s="54"/>
      <c r="F42" s="54"/>
      <c r="G42" s="54"/>
      <c r="H42" s="54"/>
      <c r="I42" s="4"/>
      <c r="J42" s="4"/>
      <c r="K42" s="18"/>
      <c r="L42" s="5"/>
      <c r="M42" s="13"/>
    </row>
    <row r="43" spans="2:13" ht="13.5" customHeight="1">
      <c r="B43" s="1745" t="s">
        <v>982</v>
      </c>
      <c r="C43" s="1746"/>
      <c r="D43" s="723" t="s">
        <v>941</v>
      </c>
      <c r="E43" s="509"/>
      <c r="F43" s="509"/>
      <c r="G43" s="59"/>
      <c r="H43" s="59"/>
      <c r="I43" s="12"/>
      <c r="J43" s="12"/>
      <c r="K43" s="19"/>
      <c r="L43" s="13"/>
      <c r="M43" s="13"/>
    </row>
    <row r="44" spans="2:13" ht="13.5" customHeight="1">
      <c r="B44" s="1747">
        <v>2</v>
      </c>
      <c r="C44" s="1748"/>
      <c r="D44" s="597" t="s">
        <v>1582</v>
      </c>
      <c r="E44" s="516"/>
      <c r="F44" s="516"/>
      <c r="G44" s="34"/>
      <c r="H44" s="34"/>
      <c r="I44" s="12"/>
      <c r="J44" s="12"/>
      <c r="K44" s="19"/>
      <c r="L44" s="13"/>
      <c r="M44" s="13"/>
    </row>
    <row r="45" spans="2:13">
      <c r="B45" s="39"/>
      <c r="C45" s="44"/>
      <c r="D45" s="597" t="s">
        <v>988</v>
      </c>
      <c r="E45" s="516"/>
      <c r="F45" s="516"/>
      <c r="G45" s="34"/>
      <c r="H45" s="34"/>
      <c r="I45" s="12"/>
      <c r="J45" s="12"/>
      <c r="K45" s="19"/>
      <c r="L45" s="13"/>
      <c r="M45" s="13"/>
    </row>
    <row r="46" spans="2:13" ht="18" customHeight="1">
      <c r="B46" s="39"/>
      <c r="C46" s="44"/>
      <c r="D46" s="597" t="s">
        <v>989</v>
      </c>
      <c r="E46" s="516"/>
      <c r="F46" s="516"/>
      <c r="G46" s="34"/>
      <c r="H46" s="34"/>
      <c r="I46" s="12"/>
      <c r="J46" s="12"/>
      <c r="K46" s="19"/>
      <c r="L46" s="13"/>
      <c r="M46" s="13"/>
    </row>
    <row r="47" spans="2:13" ht="12.75" customHeight="1">
      <c r="B47" s="39"/>
      <c r="C47" s="44"/>
      <c r="D47" s="724"/>
      <c r="E47" s="1307"/>
      <c r="F47" s="730" t="s">
        <v>606</v>
      </c>
      <c r="G47" s="1303"/>
      <c r="H47" s="1307"/>
      <c r="I47" s="1306" t="s">
        <v>607</v>
      </c>
      <c r="J47" s="22"/>
      <c r="K47" s="19"/>
      <c r="L47" s="13"/>
      <c r="M47" s="13"/>
    </row>
    <row r="48" spans="2:13" ht="4.5" customHeight="1">
      <c r="B48" s="39"/>
      <c r="C48" s="44"/>
      <c r="D48" s="1304"/>
      <c r="E48" s="7"/>
      <c r="F48" s="617"/>
      <c r="G48" s="725"/>
      <c r="H48" s="725"/>
      <c r="I48" s="725"/>
      <c r="J48" s="1305"/>
      <c r="K48" s="20"/>
      <c r="L48" s="76"/>
      <c r="M48" s="13"/>
    </row>
    <row r="49" spans="1:14" ht="20.25" customHeight="1">
      <c r="A49" s="13"/>
      <c r="B49" s="56"/>
      <c r="C49" s="48"/>
      <c r="D49" s="516" t="s">
        <v>942</v>
      </c>
      <c r="E49" s="516"/>
      <c r="F49" s="516"/>
      <c r="G49" s="516" t="s">
        <v>943</v>
      </c>
      <c r="H49" s="516"/>
      <c r="I49" s="12"/>
      <c r="J49" s="12"/>
      <c r="K49" s="1763">
        <f>IF('Pg 19 - Part 9 (1)'!Q61&gt;0,'Pg 19 - Part 9 (1)'!Q61,'Pg 16 - Part 7- 8'!M74+'Pg 17 - Part  8-9'!P25)</f>
        <v>0</v>
      </c>
      <c r="L49" s="13"/>
      <c r="M49" s="9"/>
      <c r="N49" s="81"/>
    </row>
    <row r="50" spans="1:14" ht="12" customHeight="1">
      <c r="B50" s="1745" t="s">
        <v>982</v>
      </c>
      <c r="C50" s="1760"/>
      <c r="D50" s="516"/>
      <c r="E50" s="516"/>
      <c r="F50" s="516"/>
      <c r="G50" s="516" t="s">
        <v>1668</v>
      </c>
      <c r="H50" s="516"/>
      <c r="I50" s="12"/>
      <c r="J50" s="12"/>
      <c r="K50" s="1764"/>
      <c r="L50" s="51"/>
      <c r="M50" s="9"/>
    </row>
    <row r="51" spans="1:14" ht="15.75" customHeight="1">
      <c r="B51" s="1761">
        <v>3</v>
      </c>
      <c r="C51" s="1762"/>
      <c r="D51" s="511"/>
      <c r="E51" s="511"/>
      <c r="F51" s="511"/>
      <c r="G51" s="511"/>
      <c r="H51" s="511"/>
      <c r="I51" s="12"/>
      <c r="J51" s="12"/>
      <c r="K51" s="1765" t="str">
        <f>IF('Pg 19 - 3.75 Fee Part 9 (1)'!Q61&gt;0,'Pg 19 - 3.75 Fee Part 9 (1)'!Q61,'Pg 13 - Part 6'!M55)</f>
        <v>0.00</v>
      </c>
      <c r="L51" s="13"/>
      <c r="M51" s="9"/>
    </row>
    <row r="52" spans="1:14">
      <c r="B52" s="39"/>
      <c r="C52" s="26"/>
      <c r="D52" s="516" t="s">
        <v>1010</v>
      </c>
      <c r="E52" s="516"/>
      <c r="F52" s="516"/>
      <c r="G52" s="516" t="s">
        <v>944</v>
      </c>
      <c r="H52" s="516"/>
      <c r="I52" s="12"/>
      <c r="J52" s="12"/>
      <c r="K52" s="1766"/>
      <c r="L52" s="13"/>
      <c r="M52" s="9"/>
    </row>
    <row r="53" spans="1:14" ht="18" customHeight="1">
      <c r="B53" s="39"/>
      <c r="C53" s="26"/>
      <c r="D53" s="516"/>
      <c r="E53" s="516"/>
      <c r="F53" s="516"/>
      <c r="G53" s="726" t="s">
        <v>1669</v>
      </c>
      <c r="H53" s="726"/>
      <c r="I53" s="12"/>
      <c r="J53" s="12"/>
      <c r="K53" s="19"/>
      <c r="L53" s="13"/>
      <c r="M53" s="9"/>
    </row>
    <row r="54" spans="1:14" ht="13.5" customHeight="1">
      <c r="B54" s="39"/>
      <c r="C54" s="26"/>
      <c r="D54" s="516"/>
      <c r="E54" s="516"/>
      <c r="F54" s="516"/>
      <c r="G54" s="726"/>
      <c r="H54" s="726"/>
      <c r="I54" s="12"/>
      <c r="J54" s="12"/>
      <c r="K54" s="19"/>
      <c r="L54" s="13"/>
      <c r="M54" s="9"/>
    </row>
    <row r="55" spans="1:14" ht="15" customHeight="1">
      <c r="B55" s="39"/>
      <c r="C55" s="26"/>
      <c r="D55" s="516" t="s">
        <v>1012</v>
      </c>
      <c r="E55" s="516"/>
      <c r="F55" s="516"/>
      <c r="G55" s="516" t="s">
        <v>1011</v>
      </c>
      <c r="H55" s="516"/>
      <c r="I55" s="12"/>
      <c r="J55" s="1753">
        <f>K49+K51</f>
        <v>0</v>
      </c>
      <c r="K55" s="1754"/>
      <c r="L55" s="13"/>
      <c r="M55" s="9"/>
    </row>
    <row r="56" spans="1:14" ht="12" customHeight="1">
      <c r="B56" s="39"/>
      <c r="C56" s="26"/>
      <c r="D56" s="516"/>
      <c r="E56" s="516"/>
      <c r="F56" s="516"/>
      <c r="G56" s="516" t="s">
        <v>1670</v>
      </c>
      <c r="H56" s="516"/>
      <c r="I56" s="12"/>
      <c r="J56" s="1755"/>
      <c r="K56" s="1756"/>
      <c r="L56" s="58"/>
      <c r="M56" s="9"/>
    </row>
    <row r="57" spans="1:14" ht="5.25" customHeight="1">
      <c r="B57" s="39"/>
      <c r="C57" s="44"/>
      <c r="D57" s="52"/>
      <c r="E57" s="43"/>
      <c r="F57" s="43"/>
      <c r="G57" s="43"/>
      <c r="H57" s="43"/>
      <c r="I57" s="7"/>
      <c r="J57" s="7"/>
      <c r="K57" s="23"/>
      <c r="L57" s="53"/>
      <c r="M57" s="9"/>
    </row>
    <row r="58" spans="1:14" ht="6" customHeight="1">
      <c r="B58" s="1749"/>
      <c r="C58" s="1767"/>
      <c r="D58" s="50"/>
      <c r="E58" s="54"/>
      <c r="F58" s="54"/>
      <c r="G58" s="54"/>
      <c r="H58" s="54"/>
      <c r="I58" s="4"/>
      <c r="J58" s="4"/>
      <c r="K58" s="18"/>
      <c r="L58" s="5"/>
      <c r="M58" s="9"/>
    </row>
    <row r="59" spans="1:14">
      <c r="B59" s="1768" t="s">
        <v>982</v>
      </c>
      <c r="C59" s="1769"/>
      <c r="D59" s="516" t="s">
        <v>942</v>
      </c>
      <c r="E59" s="516"/>
      <c r="F59" s="516"/>
      <c r="G59" s="516" t="s">
        <v>945</v>
      </c>
      <c r="H59" s="516"/>
      <c r="I59" s="12"/>
      <c r="J59" s="12"/>
      <c r="K59" s="1751">
        <f>IF(J39&gt;J55,J39,J55)</f>
        <v>0</v>
      </c>
      <c r="L59" s="19"/>
      <c r="M59" s="9"/>
    </row>
    <row r="60" spans="1:14">
      <c r="B60" s="1747">
        <v>4</v>
      </c>
      <c r="C60" s="1770"/>
      <c r="D60" s="516"/>
      <c r="E60" s="516"/>
      <c r="F60" s="516"/>
      <c r="G60" s="516" t="s">
        <v>990</v>
      </c>
      <c r="H60" s="516"/>
      <c r="I60" s="12"/>
      <c r="J60" s="12"/>
      <c r="K60" s="1752"/>
      <c r="L60" s="24"/>
      <c r="M60" s="9"/>
    </row>
    <row r="61" spans="1:14">
      <c r="B61" s="14"/>
      <c r="C61" s="45"/>
      <c r="D61" s="516"/>
      <c r="E61" s="516"/>
      <c r="F61" s="516"/>
      <c r="G61" s="516" t="s">
        <v>1671</v>
      </c>
      <c r="H61" s="516"/>
      <c r="I61" s="12"/>
      <c r="J61" s="12"/>
      <c r="K61" s="19"/>
      <c r="L61" s="19"/>
      <c r="M61" s="419" t="s">
        <v>991</v>
      </c>
    </row>
    <row r="62" spans="1:14">
      <c r="B62" s="14"/>
      <c r="C62" s="45"/>
      <c r="D62" s="516" t="s">
        <v>1010</v>
      </c>
      <c r="E62" s="516"/>
      <c r="F62" s="516"/>
      <c r="G62" s="516" t="s">
        <v>946</v>
      </c>
      <c r="H62" s="516"/>
      <c r="I62" s="12"/>
      <c r="J62" s="12"/>
      <c r="K62" s="1777">
        <v>0</v>
      </c>
      <c r="L62" s="19"/>
      <c r="M62" s="419" t="s">
        <v>993</v>
      </c>
    </row>
    <row r="63" spans="1:14">
      <c r="B63" s="14"/>
      <c r="C63" s="45"/>
      <c r="D63" s="516"/>
      <c r="E63" s="516"/>
      <c r="F63" s="516"/>
      <c r="G63" s="516" t="s">
        <v>992</v>
      </c>
      <c r="H63" s="516"/>
      <c r="I63" s="12"/>
      <c r="J63" s="12"/>
      <c r="K63" s="1778"/>
      <c r="L63" s="24"/>
      <c r="M63" s="419" t="s">
        <v>995</v>
      </c>
    </row>
    <row r="64" spans="1:14">
      <c r="B64" s="14"/>
      <c r="C64" s="45"/>
      <c r="D64" s="516"/>
      <c r="E64" s="516"/>
      <c r="F64" s="516"/>
      <c r="G64" s="516" t="s">
        <v>994</v>
      </c>
      <c r="H64" s="516"/>
      <c r="I64" s="12"/>
      <c r="J64" s="12"/>
      <c r="K64" s="19"/>
      <c r="L64" s="19"/>
      <c r="M64" s="419" t="s">
        <v>996</v>
      </c>
    </row>
    <row r="65" spans="2:13">
      <c r="B65" s="14"/>
      <c r="C65" s="45"/>
      <c r="D65" s="516" t="s">
        <v>1013</v>
      </c>
      <c r="E65" s="516"/>
      <c r="F65" s="516"/>
      <c r="G65" s="516" t="s">
        <v>947</v>
      </c>
      <c r="H65" s="516"/>
      <c r="I65" s="12"/>
      <c r="J65" s="12"/>
      <c r="K65" s="1775" t="str">
        <f>IF('Pg 9 - Space P-Q'!N51&gt;0,'Pg 9 - Space P-Q'!N51,"0.00")</f>
        <v>0.00</v>
      </c>
      <c r="L65" s="19"/>
      <c r="M65" s="419" t="s">
        <v>997</v>
      </c>
    </row>
    <row r="66" spans="2:13">
      <c r="B66" s="14"/>
      <c r="C66" s="45"/>
      <c r="D66" s="516"/>
      <c r="E66" s="516"/>
      <c r="F66" s="516"/>
      <c r="G66" s="516" t="s">
        <v>1471</v>
      </c>
      <c r="H66" s="516"/>
      <c r="I66" s="12"/>
      <c r="J66" s="12"/>
      <c r="K66" s="1776"/>
      <c r="L66" s="24"/>
      <c r="M66" s="419" t="s">
        <v>998</v>
      </c>
    </row>
    <row r="67" spans="2:13">
      <c r="B67" s="14"/>
      <c r="C67" s="45"/>
      <c r="D67" s="12"/>
      <c r="E67" s="12"/>
      <c r="F67" s="12"/>
      <c r="G67" s="12"/>
      <c r="H67" s="12"/>
      <c r="I67" s="12"/>
      <c r="J67" s="12"/>
      <c r="K67" s="19"/>
      <c r="L67" s="19"/>
      <c r="M67" s="419" t="s">
        <v>999</v>
      </c>
    </row>
    <row r="68" spans="2:13" ht="20.100000000000001" customHeight="1">
      <c r="B68" s="14"/>
      <c r="C68" s="45"/>
      <c r="D68" s="1343" t="s">
        <v>1470</v>
      </c>
      <c r="E68" s="1345"/>
      <c r="F68" s="1345"/>
      <c r="G68" s="1346"/>
      <c r="H68" s="12"/>
      <c r="I68" s="12"/>
      <c r="J68" s="12"/>
      <c r="K68" s="1347">
        <v>725</v>
      </c>
      <c r="L68" s="19"/>
      <c r="M68" s="419" t="s">
        <v>1004</v>
      </c>
    </row>
    <row r="69" spans="2:13">
      <c r="B69" s="14"/>
      <c r="C69" s="45"/>
      <c r="D69" s="12"/>
      <c r="E69" s="12"/>
      <c r="F69" s="12"/>
      <c r="G69" s="12"/>
      <c r="H69" s="12"/>
      <c r="I69" s="12"/>
      <c r="J69" s="12"/>
      <c r="K69" s="19"/>
      <c r="L69" s="19"/>
      <c r="M69" s="419" t="s">
        <v>1000</v>
      </c>
    </row>
    <row r="70" spans="2:13">
      <c r="B70" s="14"/>
      <c r="C70" s="45"/>
      <c r="D70" s="12"/>
      <c r="E70" s="12"/>
      <c r="F70" s="12"/>
      <c r="G70" s="12"/>
      <c r="H70" s="12"/>
      <c r="I70" s="12"/>
      <c r="J70" s="12"/>
      <c r="K70" s="19"/>
      <c r="L70" s="19"/>
      <c r="M70" s="419" t="s">
        <v>1001</v>
      </c>
    </row>
    <row r="71" spans="2:13">
      <c r="B71" s="14"/>
      <c r="C71" s="45"/>
      <c r="D71" s="509" t="s">
        <v>1468</v>
      </c>
      <c r="E71" s="509"/>
      <c r="F71" s="509"/>
      <c r="G71" s="21"/>
      <c r="H71" s="21"/>
      <c r="I71" s="21"/>
      <c r="J71" s="1771">
        <f>SUM(K59,K62,K65,K68)</f>
        <v>725</v>
      </c>
      <c r="K71" s="1772" t="str">
        <f>IF('Pg 9 - Space P-Q'!N57&gt;0,'Pg 9 - Space P-Q'!N57,"0.00")</f>
        <v>0.00</v>
      </c>
      <c r="L71" s="19"/>
      <c r="M71" s="419" t="s">
        <v>1002</v>
      </c>
    </row>
    <row r="72" spans="2:13">
      <c r="B72" s="14"/>
      <c r="C72" s="45"/>
      <c r="D72" s="12" t="s">
        <v>1469</v>
      </c>
      <c r="E72" s="12"/>
      <c r="F72" s="12"/>
      <c r="G72" s="12"/>
      <c r="H72" s="12"/>
      <c r="I72" s="12"/>
      <c r="J72" s="1773"/>
      <c r="K72" s="1774"/>
      <c r="L72" s="19"/>
      <c r="M72" s="419" t="s">
        <v>1003</v>
      </c>
    </row>
    <row r="73" spans="2:13">
      <c r="B73" s="14"/>
      <c r="C73" s="45"/>
      <c r="D73" s="12"/>
      <c r="E73" s="12"/>
      <c r="F73" s="12"/>
      <c r="G73" s="12"/>
      <c r="H73" s="12"/>
      <c r="I73" s="12"/>
      <c r="J73" s="12"/>
      <c r="K73" s="19"/>
      <c r="L73" s="19"/>
      <c r="M73" s="419" t="s">
        <v>1004</v>
      </c>
    </row>
    <row r="74" spans="2:13" ht="15.75">
      <c r="B74" s="14"/>
      <c r="C74" s="45"/>
      <c r="D74" s="12"/>
      <c r="E74" s="1757" t="s">
        <v>1567</v>
      </c>
      <c r="F74" s="1757"/>
      <c r="G74" s="1757"/>
      <c r="H74" s="1437"/>
      <c r="I74" s="1758"/>
      <c r="J74" s="1759"/>
      <c r="K74" s="1438"/>
      <c r="L74" s="1438"/>
      <c r="M74" s="419"/>
    </row>
    <row r="75" spans="2:13">
      <c r="B75" s="14"/>
      <c r="C75" s="45"/>
      <c r="D75" s="12"/>
      <c r="E75" s="12"/>
      <c r="F75" s="12"/>
      <c r="G75" s="12"/>
      <c r="H75" s="12"/>
      <c r="I75" s="12"/>
      <c r="J75" s="12"/>
      <c r="K75" s="19"/>
      <c r="L75" s="19"/>
      <c r="M75" s="419"/>
    </row>
    <row r="76" spans="2:13">
      <c r="B76" s="14"/>
      <c r="C76" s="45"/>
      <c r="D76" s="12"/>
      <c r="E76" s="12"/>
      <c r="F76" s="12"/>
      <c r="G76" s="12"/>
      <c r="H76" s="12"/>
      <c r="I76" s="12"/>
      <c r="J76" s="12"/>
      <c r="K76" s="19"/>
      <c r="L76" s="19"/>
      <c r="M76" s="419"/>
    </row>
    <row r="77" spans="2:13">
      <c r="B77" s="14"/>
      <c r="C77" s="45"/>
      <c r="G77" s="1440" t="s">
        <v>1684</v>
      </c>
      <c r="H77" s="1440"/>
      <c r="I77" s="1441"/>
      <c r="J77" s="1441"/>
      <c r="K77" s="1441"/>
      <c r="L77" s="19"/>
      <c r="M77" s="419"/>
    </row>
    <row r="78" spans="2:13" ht="23.25" customHeight="1">
      <c r="B78" s="6"/>
      <c r="C78" s="46"/>
      <c r="D78" s="6"/>
      <c r="E78" s="7"/>
      <c r="F78" s="7"/>
      <c r="G78" s="1442" t="s">
        <v>1568</v>
      </c>
      <c r="H78" s="1442"/>
      <c r="I78" s="1443"/>
      <c r="J78" s="1443"/>
      <c r="K78" s="1443"/>
      <c r="L78" s="20"/>
      <c r="M78" s="10"/>
    </row>
  </sheetData>
  <sheetProtection algorithmName="SHA-512" hashValue="kbuWzLmWGRSbSXfChdnrDytCq9TNYwP93DXVEJwLjoyByGyICbgS41mhI7CYWpWiXiT5IpCUoOED47OSNyxP8w==" saltValue="gjmCQnB/P5eEoELV/CdbFA==" spinCount="100000" sheet="1" objects="1" scenarios="1"/>
  <mergeCells count="25">
    <mergeCell ref="E74:G74"/>
    <mergeCell ref="I74:J74"/>
    <mergeCell ref="B44:C44"/>
    <mergeCell ref="J39:K40"/>
    <mergeCell ref="B50:C50"/>
    <mergeCell ref="B51:C51"/>
    <mergeCell ref="K49:K50"/>
    <mergeCell ref="K51:K52"/>
    <mergeCell ref="B42:C42"/>
    <mergeCell ref="B58:C58"/>
    <mergeCell ref="B59:C59"/>
    <mergeCell ref="B60:C60"/>
    <mergeCell ref="J71:K72"/>
    <mergeCell ref="K65:K66"/>
    <mergeCell ref="K62:K63"/>
    <mergeCell ref="M3:M4"/>
    <mergeCell ref="M7:M8"/>
    <mergeCell ref="K59:K60"/>
    <mergeCell ref="K4:L4"/>
    <mergeCell ref="J55:K56"/>
    <mergeCell ref="B34:C34"/>
    <mergeCell ref="B35:C35"/>
    <mergeCell ref="B43:C43"/>
    <mergeCell ref="M16:M17"/>
    <mergeCell ref="B33:C33"/>
  </mergeCells>
  <dataValidations count="1">
    <dataValidation type="textLength" allowBlank="1" showErrorMessage="1" errorTitle="Entry Length" error="Requires between 8 and 24 alpha-numeric characters.  No symbols or dashes.   Contact the U.S. Copyright Licensing Division for more information." sqref="I74:J74" xr:uid="{00000000-0002-0000-2200-000000000000}">
      <formula1>8</formula1>
      <formula2>24</formula2>
    </dataValidation>
  </dataValidations>
  <hyperlinks>
    <hyperlink ref="G77:K78" r:id="rId1" display="Remit this amount via electronic payment payable to Register of Copyrights. (See page (i) of the" xr:uid="{8965E11D-D0EE-4FE9-8EFE-89FCCA78E87D}"/>
  </hyperlinks>
  <printOptions horizontalCentered="1"/>
  <pageMargins left="0" right="0" top="0.25" bottom="0.5" header="0.3" footer="0.3"/>
  <pageSetup scale="76" orientation="portrait" r:id="rId2"/>
  <headerFooter>
    <oddFooter>&amp;L&amp;9U.S. Copyright Office&amp;R&amp;9Form SA3E Long Form (Rev. 05-17)</odd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O62"/>
  <sheetViews>
    <sheetView showGridLines="0" workbookViewId="0">
      <selection activeCell="I47" sqref="I47"/>
    </sheetView>
  </sheetViews>
  <sheetFormatPr defaultColWidth="9.140625" defaultRowHeight="15"/>
  <cols>
    <col min="1" max="1" width="2.5703125" customWidth="1"/>
    <col min="2" max="2" width="16.42578125" style="67" customWidth="1"/>
    <col min="3" max="3" width="0.85546875" style="2" customWidth="1"/>
    <col min="4" max="4" width="2.42578125" style="2" customWidth="1"/>
    <col min="5" max="5" width="7.42578125" style="2" customWidth="1"/>
    <col min="6" max="6" width="9.5703125" customWidth="1"/>
    <col min="7" max="7" width="7.42578125" customWidth="1"/>
    <col min="8" max="8" width="15.140625" customWidth="1"/>
    <col min="9" max="9" width="31.85546875" customWidth="1"/>
    <col min="10" max="10" width="14.42578125" style="2" customWidth="1"/>
    <col min="11" max="11" width="10.42578125" customWidth="1"/>
    <col min="12" max="12" width="23.85546875" customWidth="1"/>
    <col min="13" max="13" width="7.5703125" customWidth="1"/>
  </cols>
  <sheetData>
    <row r="1" spans="2:13" ht="23.25" customHeight="1">
      <c r="B1" s="1087" t="str">
        <f>CONCATENATE("ACCOUNTING PERIOD:  ",'General Data Input tab'!$D$2)</f>
        <v>ACCOUNTING PERIOD:  0</v>
      </c>
      <c r="J1" s="182"/>
      <c r="K1" s="652"/>
      <c r="M1" s="652" t="s">
        <v>1459</v>
      </c>
    </row>
    <row r="2" spans="2:13" ht="15" customHeight="1">
      <c r="B2" s="1780" t="s">
        <v>961</v>
      </c>
      <c r="C2" s="884"/>
      <c r="D2" s="104" t="s">
        <v>960</v>
      </c>
      <c r="E2" s="4"/>
      <c r="F2" s="18"/>
      <c r="G2" s="18"/>
      <c r="H2" s="18"/>
      <c r="I2" s="18"/>
      <c r="J2" s="728"/>
      <c r="K2" s="729"/>
      <c r="L2" s="18"/>
      <c r="M2" s="1065" t="s">
        <v>599</v>
      </c>
    </row>
    <row r="3" spans="2:13" ht="21.2" customHeight="1">
      <c r="B3" s="1781"/>
      <c r="C3" s="853"/>
      <c r="D3" s="335">
        <f>'General Data Input tab'!$C$17</f>
        <v>0</v>
      </c>
      <c r="E3" s="854"/>
      <c r="F3" s="854"/>
      <c r="G3" s="854"/>
      <c r="H3" s="854"/>
      <c r="I3" s="854"/>
      <c r="J3" s="854"/>
      <c r="K3" s="854"/>
      <c r="L3" s="1611" t="str">
        <f>IF('General Data Input tab'!K14&gt;0,'General Data Input tab'!K14," ")</f>
        <v xml:space="preserve"> </v>
      </c>
      <c r="M3" s="1612"/>
    </row>
    <row r="4" spans="2:13" ht="5.25" customHeight="1">
      <c r="B4" s="885"/>
      <c r="C4" s="94"/>
      <c r="D4" s="112"/>
      <c r="E4" s="112"/>
      <c r="F4" s="96"/>
      <c r="G4" s="96"/>
      <c r="H4" s="96"/>
      <c r="I4" s="96"/>
      <c r="J4" s="112"/>
      <c r="K4" s="887"/>
      <c r="L4" s="96"/>
      <c r="M4" s="82"/>
    </row>
    <row r="5" spans="2:13" ht="21" customHeight="1">
      <c r="B5" s="56"/>
      <c r="C5" s="917" t="s">
        <v>550</v>
      </c>
      <c r="D5" s="892"/>
      <c r="E5" s="4"/>
      <c r="F5" s="18"/>
      <c r="G5" s="18"/>
      <c r="H5" s="18"/>
      <c r="I5" s="18"/>
      <c r="J5" s="4"/>
      <c r="K5" s="18"/>
      <c r="L5" s="18"/>
      <c r="M5" s="5"/>
    </row>
    <row r="6" spans="2:13" ht="26.25">
      <c r="B6" s="879" t="s">
        <v>549</v>
      </c>
      <c r="C6" s="918" t="s">
        <v>173</v>
      </c>
      <c r="D6" s="882"/>
      <c r="E6" s="34"/>
      <c r="F6" s="34"/>
      <c r="G6" s="34"/>
      <c r="H6" s="34"/>
      <c r="I6" s="34"/>
      <c r="J6" s="34"/>
      <c r="K6" s="19"/>
      <c r="L6" s="19"/>
      <c r="M6" s="13"/>
    </row>
    <row r="7" spans="2:13" ht="15.95" customHeight="1">
      <c r="B7" s="39"/>
      <c r="C7" s="918" t="s">
        <v>548</v>
      </c>
      <c r="D7" s="882"/>
      <c r="E7" s="34"/>
      <c r="F7" s="34"/>
      <c r="G7" s="34"/>
      <c r="H7" s="34"/>
      <c r="I7" s="34"/>
      <c r="J7" s="34"/>
      <c r="K7" s="19"/>
      <c r="L7" s="19"/>
      <c r="M7" s="13"/>
    </row>
    <row r="8" spans="2:13" ht="15.95" customHeight="1">
      <c r="B8" s="542" t="s">
        <v>547</v>
      </c>
      <c r="C8" s="918"/>
      <c r="D8" s="882"/>
      <c r="E8" s="34"/>
      <c r="F8" s="34"/>
      <c r="G8" s="34"/>
      <c r="H8" s="34"/>
      <c r="I8" s="34"/>
      <c r="J8" s="34"/>
      <c r="K8" s="19"/>
      <c r="L8" s="19"/>
      <c r="M8" s="13"/>
    </row>
    <row r="9" spans="2:13" ht="18" customHeight="1">
      <c r="B9" s="39"/>
      <c r="C9" s="918" t="s">
        <v>546</v>
      </c>
      <c r="D9" s="882"/>
      <c r="E9" s="33"/>
      <c r="F9" s="202"/>
      <c r="G9" s="202"/>
      <c r="H9" s="202"/>
      <c r="I9" s="202"/>
      <c r="J9" s="12"/>
      <c r="K9" s="909"/>
      <c r="L9" s="1784" t="str">
        <f>IF('General Data Input tab'!J73&gt;0,'General Data Input tab'!J73," ")</f>
        <v xml:space="preserve"> </v>
      </c>
      <c r="M9" s="13"/>
    </row>
    <row r="10" spans="2:13" ht="18" customHeight="1">
      <c r="B10" s="39"/>
      <c r="C10" s="919" t="s">
        <v>170</v>
      </c>
      <c r="D10" s="893"/>
      <c r="E10" s="33"/>
      <c r="F10" s="202"/>
      <c r="G10" s="202"/>
      <c r="H10" s="202"/>
      <c r="I10" s="202"/>
      <c r="J10" s="12"/>
      <c r="K10" s="19"/>
      <c r="L10" s="1785"/>
      <c r="M10" s="13"/>
    </row>
    <row r="11" spans="2:13" ht="18" customHeight="1">
      <c r="B11" s="39"/>
      <c r="C11" s="920"/>
      <c r="D11" s="894"/>
      <c r="E11" s="33"/>
      <c r="F11" s="202"/>
      <c r="G11" s="202"/>
      <c r="H11" s="202"/>
      <c r="I11" s="202"/>
      <c r="J11" s="12"/>
      <c r="K11" s="19"/>
      <c r="L11" s="19"/>
      <c r="M11" s="13"/>
    </row>
    <row r="12" spans="2:13" ht="18" customHeight="1">
      <c r="B12" s="39"/>
      <c r="C12" s="918" t="s">
        <v>545</v>
      </c>
      <c r="D12" s="882"/>
      <c r="E12" s="239"/>
      <c r="F12" s="202"/>
      <c r="G12" s="202"/>
      <c r="H12" s="202"/>
      <c r="I12" s="202"/>
      <c r="J12" s="12"/>
      <c r="K12" s="19"/>
      <c r="L12" s="19"/>
      <c r="M12" s="13"/>
    </row>
    <row r="13" spans="2:13" ht="18" customHeight="1">
      <c r="B13" s="39"/>
      <c r="C13" s="919" t="s">
        <v>544</v>
      </c>
      <c r="D13" s="893"/>
      <c r="E13" s="239"/>
      <c r="F13" s="202"/>
      <c r="G13" s="202"/>
      <c r="H13" s="202"/>
      <c r="I13" s="202"/>
      <c r="J13" s="12"/>
      <c r="K13" s="19"/>
      <c r="L13" s="1784" t="str">
        <f>IF('General Data Input tab'!J77&gt;0,'General Data Input tab'!J77," ")</f>
        <v xml:space="preserve"> </v>
      </c>
      <c r="M13" s="13"/>
    </row>
    <row r="14" spans="2:13" ht="18" customHeight="1">
      <c r="B14" s="39"/>
      <c r="C14" s="919" t="s">
        <v>169</v>
      </c>
      <c r="D14" s="893"/>
      <c r="E14" s="239"/>
      <c r="F14" s="202"/>
      <c r="G14" s="202"/>
      <c r="H14" s="202"/>
      <c r="I14" s="202"/>
      <c r="J14" s="12"/>
      <c r="K14" s="19"/>
      <c r="L14" s="1785"/>
      <c r="M14" s="13"/>
    </row>
    <row r="15" spans="2:13">
      <c r="B15" s="40"/>
      <c r="C15" s="656"/>
      <c r="D15" s="895"/>
      <c r="E15" s="208"/>
      <c r="F15" s="195"/>
      <c r="G15" s="195"/>
      <c r="H15" s="195"/>
      <c r="I15" s="195"/>
      <c r="J15" s="7"/>
      <c r="K15" s="20"/>
      <c r="L15" s="20"/>
      <c r="M15" s="76"/>
    </row>
    <row r="16" spans="2:13" ht="5.25" customHeight="1">
      <c r="B16" s="885"/>
      <c r="C16" s="886"/>
      <c r="D16" s="896"/>
      <c r="E16" s="112"/>
      <c r="F16" s="96"/>
      <c r="G16" s="96"/>
      <c r="H16" s="96"/>
      <c r="I16" s="96"/>
      <c r="J16" s="112"/>
      <c r="K16" s="96"/>
      <c r="L16" s="96"/>
      <c r="M16" s="82"/>
    </row>
    <row r="17" spans="2:13" ht="26.25" customHeight="1">
      <c r="B17" s="1782" t="s">
        <v>543</v>
      </c>
      <c r="C17" s="918" t="s">
        <v>1516</v>
      </c>
      <c r="D17" s="882"/>
      <c r="E17" s="34"/>
      <c r="F17" s="34"/>
      <c r="G17" s="34"/>
      <c r="H17" s="34"/>
      <c r="I17" s="34"/>
      <c r="J17" s="34"/>
      <c r="K17" s="19"/>
      <c r="L17" s="19"/>
      <c r="M17" s="13"/>
    </row>
    <row r="18" spans="2:13" ht="15.75" customHeight="1">
      <c r="B18" s="1783"/>
      <c r="C18" s="921" t="s">
        <v>1506</v>
      </c>
      <c r="D18" s="882"/>
      <c r="E18" s="34"/>
      <c r="F18" s="34"/>
      <c r="G18" s="34"/>
      <c r="H18" s="34"/>
      <c r="I18" s="34"/>
      <c r="J18" s="34"/>
      <c r="K18" s="19"/>
      <c r="L18" s="19"/>
      <c r="M18" s="13"/>
    </row>
    <row r="19" spans="2:13" ht="15.75">
      <c r="B19" s="542" t="s">
        <v>542</v>
      </c>
      <c r="C19" s="880"/>
      <c r="D19" s="882"/>
      <c r="E19" s="34"/>
      <c r="F19" s="34"/>
      <c r="G19" s="34"/>
      <c r="H19" s="34"/>
      <c r="I19" s="34"/>
      <c r="J19" s="34"/>
      <c r="K19" s="19"/>
      <c r="L19" s="19"/>
      <c r="M19" s="13"/>
    </row>
    <row r="20" spans="2:13" ht="20.25">
      <c r="B20" s="542" t="s">
        <v>541</v>
      </c>
      <c r="C20" s="654"/>
      <c r="D20" s="661"/>
      <c r="E20" s="34"/>
      <c r="F20" s="34"/>
      <c r="G20" s="34"/>
      <c r="H20" s="34"/>
      <c r="I20" s="34"/>
      <c r="J20" s="34"/>
      <c r="K20" s="19"/>
      <c r="L20" s="19"/>
      <c r="M20" s="13"/>
    </row>
    <row r="21" spans="2:13" ht="18">
      <c r="B21" s="542" t="s">
        <v>540</v>
      </c>
      <c r="C21" s="880"/>
      <c r="D21" s="890" t="s">
        <v>961</v>
      </c>
      <c r="E21" s="882"/>
      <c r="F21" s="1779" t="str">
        <f>IF('General Data Input tab'!D85&gt;0,'General Data Input tab'!D85," ")</f>
        <v xml:space="preserve"> </v>
      </c>
      <c r="G21" s="1779"/>
      <c r="H21" s="1779"/>
      <c r="I21" s="1779"/>
      <c r="J21" s="1779"/>
      <c r="K21" s="922" t="s">
        <v>163</v>
      </c>
      <c r="L21" s="1110" t="str">
        <f>IF('General Data Input tab'!J85&gt;0,'General Data Input tab'!J85," ")</f>
        <v xml:space="preserve"> </v>
      </c>
      <c r="M21" s="13"/>
    </row>
    <row r="22" spans="2:13" ht="9" customHeight="1">
      <c r="B22" s="1786" t="s">
        <v>539</v>
      </c>
      <c r="C22" s="432"/>
      <c r="D22" s="90"/>
      <c r="E22"/>
      <c r="J22"/>
      <c r="K22" s="19"/>
      <c r="L22" s="19"/>
      <c r="M22" s="13"/>
    </row>
    <row r="23" spans="2:13" ht="36.75" customHeight="1">
      <c r="B23" s="1786"/>
      <c r="C23" s="880"/>
      <c r="D23" s="890" t="s">
        <v>538</v>
      </c>
      <c r="E23" s="33"/>
      <c r="F23" s="1779" t="str">
        <f>IF('General Data Input tab'!D87&gt;0,'General Data Input tab'!D87," ")</f>
        <v xml:space="preserve"> </v>
      </c>
      <c r="G23" s="1779"/>
      <c r="H23" s="1779"/>
      <c r="I23" s="1779"/>
      <c r="J23" s="1779"/>
      <c r="K23" s="1779"/>
      <c r="L23" s="1779"/>
      <c r="M23" s="13"/>
    </row>
    <row r="24" spans="2:13">
      <c r="B24" s="39"/>
      <c r="C24" s="891"/>
      <c r="D24" s="897"/>
      <c r="E24" s="33"/>
      <c r="F24" s="903" t="s">
        <v>1036</v>
      </c>
      <c r="G24" s="202"/>
      <c r="H24" s="202"/>
      <c r="I24" s="202"/>
      <c r="J24" s="12"/>
      <c r="K24" s="19"/>
      <c r="L24" s="19"/>
      <c r="M24" s="13"/>
    </row>
    <row r="25" spans="2:13" ht="24.75" customHeight="1">
      <c r="B25" s="39"/>
      <c r="C25" s="880"/>
      <c r="D25" s="882"/>
      <c r="E25" s="906"/>
      <c r="F25" s="1779" t="str">
        <f>IF('General Data Input tab'!D89&gt;0,'General Data Input tab'!D89," ")</f>
        <v xml:space="preserve"> </v>
      </c>
      <c r="G25" s="1779"/>
      <c r="H25" s="1779"/>
      <c r="I25" s="1779"/>
      <c r="J25" s="1779"/>
      <c r="K25" s="1779"/>
      <c r="L25" s="1779"/>
      <c r="M25" s="13"/>
    </row>
    <row r="26" spans="2:13">
      <c r="B26" s="39"/>
      <c r="C26" s="891"/>
      <c r="D26" s="897"/>
      <c r="E26" s="239"/>
      <c r="F26" s="903" t="s">
        <v>1037</v>
      </c>
      <c r="G26" s="202"/>
      <c r="H26" s="202"/>
      <c r="I26" s="202"/>
      <c r="J26" s="12"/>
      <c r="K26" s="907"/>
      <c r="L26" s="19"/>
      <c r="M26" s="13"/>
    </row>
    <row r="27" spans="2:13">
      <c r="B27" s="39"/>
      <c r="C27" s="881"/>
      <c r="D27" s="893"/>
      <c r="E27" s="239"/>
      <c r="F27" s="202"/>
      <c r="G27" s="202"/>
      <c r="H27" s="202"/>
      <c r="I27" s="202"/>
      <c r="J27" s="12"/>
      <c r="K27" s="19"/>
      <c r="L27" s="19"/>
      <c r="M27" s="13"/>
    </row>
    <row r="28" spans="2:13" ht="19.5" customHeight="1">
      <c r="B28" s="39"/>
      <c r="C28" s="880"/>
      <c r="D28" s="890" t="s">
        <v>1535</v>
      </c>
      <c r="E28" s="262"/>
      <c r="F28" s="1281"/>
      <c r="G28" s="1281" t="str">
        <f>IF('General Data Input tab'!D92&gt;0,'General Data Input tab'!D92," ")</f>
        <v xml:space="preserve"> </v>
      </c>
      <c r="H28" s="905"/>
      <c r="I28" s="905"/>
      <c r="J28" s="890" t="s">
        <v>165</v>
      </c>
      <c r="K28" s="662" t="str">
        <f>IF('General Data Input tab'!J92&gt;0,'General Data Input tab'!J92," ")</f>
        <v xml:space="preserve"> </v>
      </c>
      <c r="L28" s="904"/>
      <c r="M28" s="13"/>
    </row>
    <row r="29" spans="2:13" ht="15.75">
      <c r="B29" s="40"/>
      <c r="C29" s="657"/>
      <c r="D29" s="898"/>
      <c r="E29" s="650"/>
      <c r="F29" s="195"/>
      <c r="G29" s="658"/>
      <c r="H29" s="658"/>
      <c r="I29" s="658"/>
      <c r="J29" s="7"/>
      <c r="K29" s="908"/>
      <c r="L29" s="20"/>
      <c r="M29" s="76"/>
    </row>
    <row r="30" spans="2:13" ht="5.25" customHeight="1">
      <c r="B30" s="56"/>
      <c r="C30" s="653"/>
      <c r="D30" s="899"/>
      <c r="E30" s="4"/>
      <c r="F30" s="18"/>
      <c r="G30" s="18"/>
      <c r="H30" s="18"/>
      <c r="I30" s="18"/>
      <c r="J30" s="4"/>
      <c r="K30" s="18"/>
      <c r="L30" s="18"/>
      <c r="M30" s="5"/>
    </row>
    <row r="31" spans="2:13">
      <c r="B31" s="69"/>
      <c r="C31" s="3"/>
      <c r="D31" s="104"/>
      <c r="E31" s="4"/>
      <c r="F31" s="18"/>
      <c r="G31" s="18"/>
      <c r="H31" s="18"/>
      <c r="I31" s="18"/>
      <c r="J31" s="104"/>
      <c r="K31" s="18"/>
      <c r="L31" s="18"/>
      <c r="M31" s="5"/>
    </row>
    <row r="32" spans="2:13">
      <c r="B32" s="70"/>
      <c r="C32" s="275" t="s">
        <v>1583</v>
      </c>
      <c r="D32" s="730"/>
      <c r="E32" s="12"/>
      <c r="F32" s="19"/>
      <c r="G32" s="19"/>
      <c r="H32" s="19"/>
      <c r="I32" s="19"/>
      <c r="J32" s="12"/>
      <c r="K32" s="19"/>
      <c r="L32" s="19"/>
      <c r="M32" s="13"/>
    </row>
    <row r="33" spans="2:15" ht="26.25">
      <c r="B33" s="879" t="s">
        <v>504</v>
      </c>
      <c r="C33" s="274"/>
      <c r="D33" s="587"/>
      <c r="E33" s="12"/>
      <c r="F33" s="19"/>
      <c r="G33" s="19"/>
      <c r="H33" s="19"/>
      <c r="I33" s="19"/>
      <c r="J33" s="12"/>
      <c r="K33" s="19"/>
      <c r="L33" s="19"/>
      <c r="M33" s="13"/>
    </row>
    <row r="34" spans="2:15" ht="15.75">
      <c r="B34" s="542" t="s">
        <v>1572</v>
      </c>
      <c r="C34" s="597" t="s">
        <v>1517</v>
      </c>
      <c r="D34" s="34"/>
      <c r="E34" s="12"/>
      <c r="F34" s="19"/>
      <c r="G34" s="19"/>
      <c r="H34" s="19"/>
      <c r="I34" s="19"/>
      <c r="J34" s="12"/>
      <c r="K34" s="19"/>
      <c r="L34" s="19"/>
      <c r="M34" s="13"/>
    </row>
    <row r="35" spans="2:15" ht="20.25">
      <c r="B35" s="655"/>
      <c r="C35" s="347"/>
      <c r="D35" s="34"/>
      <c r="E35" s="12"/>
      <c r="F35" s="19"/>
      <c r="G35" s="19"/>
      <c r="H35" s="19"/>
      <c r="I35" s="19"/>
      <c r="J35" s="12"/>
      <c r="K35" s="19"/>
      <c r="L35" s="19"/>
      <c r="M35" s="13"/>
    </row>
    <row r="36" spans="2:15" ht="15" customHeight="1">
      <c r="B36" s="70"/>
      <c r="C36" s="888"/>
      <c r="D36" s="912"/>
      <c r="E36" s="913" t="s">
        <v>1584</v>
      </c>
      <c r="F36" s="19"/>
      <c r="G36" s="19"/>
      <c r="H36" s="19"/>
      <c r="I36" s="19"/>
      <c r="J36" s="12"/>
      <c r="K36" s="19"/>
      <c r="L36" s="19"/>
      <c r="M36" s="13"/>
    </row>
    <row r="37" spans="2:15">
      <c r="B37" s="70"/>
      <c r="C37" s="889"/>
      <c r="D37" s="900"/>
      <c r="E37" s="15"/>
      <c r="F37" s="19"/>
      <c r="G37" s="19"/>
      <c r="H37" s="19"/>
      <c r="I37" s="19"/>
      <c r="J37" s="12"/>
      <c r="K37" s="19"/>
      <c r="L37" s="19"/>
      <c r="M37" s="13"/>
    </row>
    <row r="38" spans="2:15">
      <c r="B38" s="70"/>
      <c r="C38" s="889"/>
      <c r="D38" s="900"/>
      <c r="E38" s="15"/>
      <c r="F38" s="19"/>
      <c r="G38" s="19"/>
      <c r="H38" s="19"/>
      <c r="I38" s="19"/>
      <c r="J38" s="12"/>
      <c r="K38" s="19"/>
      <c r="L38" s="19"/>
      <c r="M38" s="13"/>
    </row>
    <row r="39" spans="2:15" ht="13.5" customHeight="1">
      <c r="B39" s="70"/>
      <c r="C39" s="888"/>
      <c r="D39" s="912"/>
      <c r="E39" s="913" t="s">
        <v>172</v>
      </c>
      <c r="F39" s="19"/>
      <c r="G39" s="19"/>
      <c r="H39" s="19"/>
      <c r="I39" s="19"/>
      <c r="J39" s="12"/>
      <c r="K39" s="19"/>
      <c r="L39" s="19"/>
      <c r="M39" s="13"/>
      <c r="O39" s="924" t="s">
        <v>906</v>
      </c>
    </row>
    <row r="40" spans="2:15">
      <c r="B40" s="70"/>
      <c r="C40" s="889"/>
      <c r="D40" s="900"/>
      <c r="E40" s="914" t="s">
        <v>743</v>
      </c>
      <c r="F40" s="19"/>
      <c r="G40" s="19"/>
      <c r="H40" s="19"/>
      <c r="I40" s="19"/>
      <c r="J40" s="12"/>
      <c r="K40" s="19"/>
      <c r="L40" s="19"/>
      <c r="M40" s="13"/>
    </row>
    <row r="41" spans="2:15">
      <c r="B41" s="70"/>
      <c r="C41" s="889"/>
      <c r="D41" s="900"/>
      <c r="E41" s="15"/>
      <c r="F41" s="19"/>
      <c r="G41" s="19"/>
      <c r="H41" s="19"/>
      <c r="I41" s="19"/>
      <c r="J41" s="12"/>
      <c r="K41" s="19"/>
      <c r="L41" s="19"/>
      <c r="M41" s="13"/>
    </row>
    <row r="42" spans="2:15" ht="13.5" customHeight="1">
      <c r="B42" s="70"/>
      <c r="C42" s="888"/>
      <c r="D42" s="912"/>
      <c r="E42" s="915" t="s">
        <v>1585</v>
      </c>
      <c r="F42" s="19"/>
      <c r="G42" s="19"/>
      <c r="H42" s="19"/>
      <c r="I42" s="19"/>
      <c r="J42" s="12"/>
      <c r="K42" s="19"/>
      <c r="L42" s="19"/>
      <c r="M42" s="13"/>
    </row>
    <row r="43" spans="2:15">
      <c r="B43" s="70"/>
      <c r="C43" s="889"/>
      <c r="D43" s="900"/>
      <c r="E43" s="914" t="s">
        <v>744</v>
      </c>
      <c r="F43" s="19"/>
      <c r="G43" s="19"/>
      <c r="H43" s="19"/>
      <c r="I43" s="19"/>
      <c r="J43" s="12"/>
      <c r="K43" s="19"/>
      <c r="L43" s="19"/>
      <c r="M43" s="13"/>
    </row>
    <row r="44" spans="2:15">
      <c r="B44" s="70"/>
      <c r="C44" s="889"/>
      <c r="D44" s="900"/>
      <c r="E44" s="15"/>
      <c r="F44" s="19"/>
      <c r="G44" s="19"/>
      <c r="H44" s="19"/>
      <c r="I44" s="19"/>
      <c r="J44" s="12"/>
      <c r="K44" s="19"/>
      <c r="L44" s="19"/>
      <c r="M44" s="13"/>
    </row>
    <row r="45" spans="2:15">
      <c r="B45" s="70"/>
      <c r="C45" s="597" t="s">
        <v>162</v>
      </c>
      <c r="D45" s="34"/>
      <c r="E45" s="12"/>
      <c r="F45" s="19"/>
      <c r="G45" s="19"/>
      <c r="H45" s="19"/>
      <c r="I45" s="19"/>
      <c r="J45" s="12"/>
      <c r="K45" s="19"/>
      <c r="L45" s="19"/>
      <c r="M45" s="13"/>
    </row>
    <row r="46" spans="2:15">
      <c r="B46" s="70"/>
      <c r="C46" s="595" t="s">
        <v>745</v>
      </c>
      <c r="D46" s="882"/>
      <c r="E46" s="15"/>
      <c r="F46" s="19"/>
      <c r="G46" s="19"/>
      <c r="H46" s="19"/>
      <c r="I46" s="19"/>
      <c r="J46" s="12"/>
      <c r="K46" s="19"/>
      <c r="L46" s="19"/>
      <c r="M46" s="13"/>
    </row>
    <row r="47" spans="2:15">
      <c r="B47" s="70"/>
      <c r="C47" s="595" t="s">
        <v>746</v>
      </c>
      <c r="D47" s="882"/>
      <c r="E47" s="15"/>
      <c r="F47" s="19"/>
      <c r="G47" s="19"/>
      <c r="H47" s="19"/>
      <c r="I47" s="19"/>
      <c r="J47" s="12"/>
      <c r="K47" s="19"/>
      <c r="L47" s="19"/>
      <c r="M47" s="13"/>
    </row>
    <row r="48" spans="2:15">
      <c r="B48" s="70"/>
      <c r="C48" s="14"/>
      <c r="D48" s="12"/>
      <c r="E48" s="25"/>
      <c r="F48" s="19"/>
      <c r="G48" s="25"/>
      <c r="H48" s="25"/>
      <c r="I48" s="25"/>
      <c r="J48" s="12"/>
      <c r="K48" s="19"/>
      <c r="L48" s="19"/>
      <c r="M48" s="13"/>
    </row>
    <row r="49" spans="2:13" ht="39.75" customHeight="1">
      <c r="B49" s="70"/>
      <c r="C49" s="659"/>
      <c r="D49" s="1789" t="s">
        <v>537</v>
      </c>
      <c r="E49" s="1789"/>
      <c r="F49" s="1789"/>
      <c r="G49" s="1351"/>
      <c r="H49" s="1349"/>
      <c r="I49" s="1788"/>
      <c r="J49" s="1788"/>
      <c r="K49" s="1788"/>
      <c r="L49" s="1788"/>
      <c r="M49" s="13"/>
    </row>
    <row r="50" spans="2:13" ht="39.75" customHeight="1" thickBot="1">
      <c r="B50" s="70"/>
      <c r="C50" s="659"/>
      <c r="D50" s="1789"/>
      <c r="E50" s="1789"/>
      <c r="F50" s="1789"/>
      <c r="G50" s="1352" t="s">
        <v>1492</v>
      </c>
      <c r="H50" s="1790"/>
      <c r="I50" s="1791"/>
      <c r="J50" s="1344"/>
      <c r="K50" s="1344"/>
      <c r="L50" s="1344"/>
      <c r="M50" s="13"/>
    </row>
    <row r="51" spans="2:13" ht="60" customHeight="1">
      <c r="B51" s="70"/>
      <c r="C51" s="659"/>
      <c r="D51" s="659"/>
      <c r="E51" s="1351"/>
      <c r="F51" s="1351"/>
      <c r="G51" s="1792" t="s">
        <v>1674</v>
      </c>
      <c r="H51" s="1792"/>
      <c r="I51" s="1792"/>
      <c r="J51" s="1792"/>
      <c r="K51" s="1792"/>
      <c r="L51" s="1792"/>
      <c r="M51" s="13"/>
    </row>
    <row r="52" spans="2:13" ht="48.75" customHeight="1">
      <c r="B52" s="70"/>
      <c r="C52" s="659"/>
      <c r="D52" s="659"/>
      <c r="E52" s="1350"/>
      <c r="F52" s="1350"/>
      <c r="G52" s="916" t="s">
        <v>166</v>
      </c>
      <c r="I52" s="1779" t="str">
        <f>IF('General Data Input tab'!H100&gt;0,'General Data Input tab'!H100," ")</f>
        <v xml:space="preserve"> </v>
      </c>
      <c r="J52" s="1779"/>
      <c r="K52" s="1779"/>
      <c r="L52" s="1779"/>
      <c r="M52" s="13"/>
    </row>
    <row r="53" spans="2:13" ht="50.1" customHeight="1">
      <c r="B53" s="70"/>
      <c r="C53" s="659"/>
      <c r="D53" s="659"/>
      <c r="E53" s="890"/>
      <c r="F53" s="660"/>
      <c r="G53" s="916" t="s">
        <v>167</v>
      </c>
      <c r="H53" s="1779" t="str">
        <f>IF('General Data Input tab'!G102&gt;0,'General Data Input tab'!G102," ")</f>
        <v xml:space="preserve"> </v>
      </c>
      <c r="I53" s="1779"/>
      <c r="J53" s="1779"/>
      <c r="K53" s="1779"/>
      <c r="L53" s="1779"/>
      <c r="M53" s="13"/>
    </row>
    <row r="54" spans="2:13" ht="12" customHeight="1">
      <c r="B54" s="70"/>
      <c r="C54" s="659"/>
      <c r="D54" s="659"/>
      <c r="E54" s="902"/>
      <c r="F54" s="660"/>
      <c r="G54" s="902" t="s">
        <v>171</v>
      </c>
      <c r="H54" s="910"/>
      <c r="I54" s="910"/>
      <c r="J54" s="907"/>
      <c r="K54" s="19"/>
      <c r="L54" s="19"/>
      <c r="M54" s="13"/>
    </row>
    <row r="55" spans="2:13" ht="47.25" customHeight="1">
      <c r="B55" s="70"/>
      <c r="C55" s="659"/>
      <c r="D55" s="659"/>
      <c r="E55" s="890"/>
      <c r="F55" s="660"/>
      <c r="G55" s="372" t="s">
        <v>168</v>
      </c>
      <c r="H55" s="1787" t="str">
        <f>IF('General Data Input tab'!G104&gt;0,'General Data Input tab'!G104," ")</f>
        <v xml:space="preserve"> </v>
      </c>
      <c r="I55" s="1787"/>
      <c r="J55" s="1787"/>
      <c r="K55" s="1787"/>
      <c r="L55" s="1787"/>
      <c r="M55" s="13"/>
    </row>
    <row r="56" spans="2:13">
      <c r="B56" s="71"/>
      <c r="C56" s="6"/>
      <c r="D56" s="7"/>
      <c r="E56" s="27"/>
      <c r="F56" s="20"/>
      <c r="G56" s="27"/>
      <c r="H56" s="27"/>
      <c r="I56" s="27"/>
      <c r="J56" s="911"/>
      <c r="K56" s="20"/>
      <c r="L56" s="908"/>
      <c r="M56" s="76"/>
    </row>
    <row r="57" spans="2:13">
      <c r="B57" s="44"/>
      <c r="G57" s="62"/>
      <c r="H57" s="62"/>
      <c r="I57" s="62"/>
    </row>
    <row r="58" spans="2:13" ht="12.95" customHeight="1">
      <c r="B58" s="857" t="s">
        <v>1672</v>
      </c>
      <c r="C58" s="247"/>
      <c r="D58" s="247"/>
      <c r="E58" s="247"/>
      <c r="F58" s="245"/>
      <c r="G58" s="245"/>
      <c r="H58" s="245"/>
      <c r="I58" s="245"/>
      <c r="J58" s="247"/>
      <c r="K58" s="245"/>
      <c r="L58" s="245"/>
      <c r="M58" s="244"/>
    </row>
    <row r="59" spans="2:13" ht="12.95" customHeight="1">
      <c r="B59" s="855" t="s">
        <v>1673</v>
      </c>
      <c r="C59" s="495"/>
      <c r="D59" s="495"/>
      <c r="E59" s="495"/>
      <c r="F59" s="662"/>
      <c r="G59" s="662"/>
      <c r="H59" s="662"/>
      <c r="I59" s="662"/>
      <c r="J59" s="242"/>
      <c r="K59" s="237"/>
      <c r="L59" s="237"/>
      <c r="M59" s="236"/>
    </row>
    <row r="60" spans="2:13" ht="12.95" customHeight="1">
      <c r="B60" s="855" t="s">
        <v>1586</v>
      </c>
      <c r="C60" s="495"/>
      <c r="D60" s="495"/>
      <c r="E60" s="495"/>
      <c r="F60" s="662"/>
      <c r="G60" s="662"/>
      <c r="H60" s="662"/>
      <c r="I60" s="662"/>
      <c r="J60" s="242"/>
      <c r="K60" s="237"/>
      <c r="L60" s="237"/>
      <c r="M60" s="236"/>
    </row>
    <row r="61" spans="2:13" ht="12.95" customHeight="1">
      <c r="B61" s="855" t="s">
        <v>1518</v>
      </c>
      <c r="C61" s="495"/>
      <c r="D61" s="495"/>
      <c r="E61" s="495"/>
      <c r="F61" s="662"/>
      <c r="G61" s="662"/>
      <c r="H61" s="662"/>
      <c r="I61" s="662"/>
      <c r="J61" s="242"/>
      <c r="K61" s="237"/>
      <c r="L61" s="237"/>
      <c r="M61" s="236"/>
    </row>
    <row r="62" spans="2:13" ht="12.95" customHeight="1">
      <c r="B62" s="923" t="s">
        <v>1587</v>
      </c>
      <c r="C62" s="663"/>
      <c r="D62" s="663"/>
      <c r="E62" s="663"/>
      <c r="F62" s="664"/>
      <c r="G62" s="664"/>
      <c r="H62" s="664"/>
      <c r="I62" s="664"/>
      <c r="J62" s="233"/>
      <c r="K62" s="232"/>
      <c r="L62" s="232"/>
      <c r="M62" s="231"/>
    </row>
  </sheetData>
  <sheetProtection password="93EE" sheet="1" objects="1" scenarios="1"/>
  <mergeCells count="16">
    <mergeCell ref="F25:L25"/>
    <mergeCell ref="B22:B23"/>
    <mergeCell ref="I52:L52"/>
    <mergeCell ref="H55:L55"/>
    <mergeCell ref="I49:L49"/>
    <mergeCell ref="F23:L23"/>
    <mergeCell ref="H53:L53"/>
    <mergeCell ref="D49:F50"/>
    <mergeCell ref="H50:I50"/>
    <mergeCell ref="G51:L51"/>
    <mergeCell ref="F21:J21"/>
    <mergeCell ref="B2:B3"/>
    <mergeCell ref="B17:B18"/>
    <mergeCell ref="L9:L10"/>
    <mergeCell ref="L13:L14"/>
    <mergeCell ref="L3:M3"/>
  </mergeCells>
  <dataValidations count="1">
    <dataValidation type="list" allowBlank="1" showInputMessage="1" showErrorMessage="1" sqref="D36 D39 D42" xr:uid="{00000000-0002-0000-2300-000000000000}">
      <formula1>"X"</formula1>
    </dataValidation>
  </dataValidations>
  <printOptions horizontalCentered="1"/>
  <pageMargins left="0" right="0" top="0.25" bottom="0.5" header="0.3" footer="0.3"/>
  <pageSetup scale="63" orientation="portrait" r:id="rId1"/>
  <headerFooter>
    <oddFooter>&amp;L&amp;9U.S. Copyright Office&amp;R&amp;9Form SA3E Long Form (Rev. 05-17)</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R94"/>
  <sheetViews>
    <sheetView showGridLines="0" workbookViewId="0">
      <selection activeCell="H53" sqref="H53"/>
    </sheetView>
  </sheetViews>
  <sheetFormatPr defaultColWidth="9.140625" defaultRowHeight="15"/>
  <cols>
    <col min="1" max="1" width="8.5703125" style="19" customWidth="1"/>
    <col min="2" max="2" width="2.5703125" style="2" customWidth="1"/>
    <col min="3" max="4" width="2.85546875" style="2" customWidth="1"/>
    <col min="5" max="5" width="7.42578125" style="2" customWidth="1"/>
    <col min="6" max="6" width="8.5703125" style="2" hidden="1" customWidth="1"/>
    <col min="7" max="7" width="7.140625" style="2" customWidth="1"/>
    <col min="8" max="8" width="5.85546875" style="2" customWidth="1"/>
    <col min="9" max="9" width="24.42578125" customWidth="1"/>
    <col min="10" max="10" width="0.5703125" customWidth="1"/>
    <col min="11" max="11" width="3.42578125" customWidth="1"/>
    <col min="12" max="12" width="14.85546875" customWidth="1"/>
    <col min="13" max="13" width="4.5703125" customWidth="1"/>
    <col min="14" max="14" width="6.5703125" customWidth="1"/>
    <col min="15" max="15" width="14.140625" customWidth="1"/>
    <col min="16" max="16" width="7.85546875" customWidth="1"/>
    <col min="17" max="17" width="0.5703125" customWidth="1"/>
    <col min="18" max="18" width="14.85546875" customWidth="1"/>
  </cols>
  <sheetData>
    <row r="1" spans="1:18" ht="18.75" customHeight="1">
      <c r="R1" s="1086" t="str">
        <f>CONCATENATE("ACCOUNTING PERIOD:  ",'General Data Input tab'!$D$2)</f>
        <v>ACCOUNTING PERIOD:  0</v>
      </c>
    </row>
    <row r="2" spans="1:18">
      <c r="B2" s="465" t="s">
        <v>1460</v>
      </c>
      <c r="C2" s="214"/>
      <c r="D2" s="214"/>
      <c r="E2" s="214"/>
      <c r="F2" s="123"/>
      <c r="G2" s="150"/>
      <c r="H2" s="150"/>
      <c r="I2" s="150"/>
      <c r="J2" s="150"/>
      <c r="K2" s="150"/>
      <c r="L2" s="150"/>
      <c r="M2" s="150"/>
      <c r="N2" s="150"/>
      <c r="O2" s="150"/>
      <c r="P2" s="150"/>
    </row>
    <row r="3" spans="1:18" ht="6" customHeight="1">
      <c r="B3" s="214"/>
      <c r="C3" s="214"/>
      <c r="D3" s="214"/>
      <c r="E3" s="214"/>
      <c r="F3" s="123"/>
      <c r="G3" s="150"/>
      <c r="H3" s="150"/>
      <c r="I3" s="150"/>
      <c r="J3" s="150"/>
      <c r="K3" s="150"/>
      <c r="L3" s="150"/>
      <c r="M3" s="150"/>
      <c r="N3" s="150"/>
      <c r="O3" s="150"/>
      <c r="P3" s="150"/>
    </row>
    <row r="4" spans="1:18" ht="15.75">
      <c r="B4" s="3" t="s">
        <v>960</v>
      </c>
      <c r="C4" s="1079"/>
      <c r="D4" s="334"/>
      <c r="E4" s="334"/>
      <c r="F4" s="141"/>
      <c r="G4" s="133"/>
      <c r="H4" s="133"/>
      <c r="I4" s="133"/>
      <c r="J4" s="133"/>
      <c r="K4" s="133"/>
      <c r="L4" s="133"/>
      <c r="M4" s="133"/>
      <c r="N4" s="133"/>
      <c r="O4" s="133"/>
      <c r="P4" s="1064" t="s">
        <v>599</v>
      </c>
      <c r="Q4" s="199"/>
      <c r="R4" s="1640" t="s">
        <v>961</v>
      </c>
    </row>
    <row r="5" spans="1:18" ht="20.25" customHeight="1">
      <c r="B5" s="320">
        <f>'General Data Input tab'!$C$17</f>
        <v>0</v>
      </c>
      <c r="C5" s="335"/>
      <c r="D5" s="1058"/>
      <c r="E5" s="1058"/>
      <c r="F5" s="1058"/>
      <c r="G5" s="1058"/>
      <c r="H5" s="1058"/>
      <c r="I5" s="1058"/>
      <c r="J5" s="1058"/>
      <c r="K5" s="1058"/>
      <c r="L5" s="1058"/>
      <c r="M5" s="1058"/>
      <c r="N5" s="1058"/>
      <c r="O5" s="1058"/>
      <c r="P5" s="1082" t="str">
        <f>IF('General Data Input tab'!K14&gt;0,'General Data Input tab'!K14," ")</f>
        <v xml:space="preserve"> </v>
      </c>
      <c r="Q5" s="196"/>
      <c r="R5" s="1641"/>
    </row>
    <row r="6" spans="1:18" ht="3" customHeight="1">
      <c r="B6" s="152"/>
      <c r="C6" s="153"/>
      <c r="D6" s="153"/>
      <c r="E6" s="153"/>
      <c r="F6" s="153"/>
      <c r="G6" s="131"/>
      <c r="H6" s="131"/>
      <c r="I6" s="131"/>
      <c r="J6" s="131"/>
      <c r="K6" s="131"/>
      <c r="L6" s="131"/>
      <c r="M6" s="131"/>
      <c r="N6" s="131"/>
      <c r="O6" s="131"/>
      <c r="P6" s="139"/>
      <c r="Q6" s="216"/>
      <c r="R6" s="217"/>
    </row>
    <row r="7" spans="1:18" s="380" customFormat="1" ht="9.75" customHeight="1">
      <c r="A7" s="378"/>
      <c r="B7" s="466"/>
      <c r="C7" s="467"/>
      <c r="D7" s="467"/>
      <c r="E7" s="467"/>
      <c r="F7" s="467"/>
      <c r="G7" s="467"/>
      <c r="H7" s="467"/>
      <c r="I7" s="467"/>
      <c r="J7" s="467"/>
      <c r="K7" s="467"/>
      <c r="L7" s="467"/>
      <c r="M7" s="467"/>
      <c r="N7" s="467"/>
      <c r="O7" s="467"/>
      <c r="P7" s="467"/>
      <c r="Q7" s="468"/>
      <c r="R7" s="379"/>
    </row>
    <row r="8" spans="1:18" ht="18">
      <c r="B8" s="243"/>
      <c r="C8" s="367" t="s">
        <v>348</v>
      </c>
      <c r="D8" s="469"/>
      <c r="E8" s="469"/>
      <c r="F8" s="242"/>
      <c r="G8" s="242"/>
      <c r="H8" s="242"/>
      <c r="I8" s="237"/>
      <c r="J8" s="237"/>
      <c r="K8" s="237"/>
      <c r="L8" s="237"/>
      <c r="M8" s="237"/>
      <c r="N8" s="237"/>
      <c r="O8" s="237"/>
      <c r="P8" s="25"/>
      <c r="Q8" s="236"/>
      <c r="R8" s="470"/>
    </row>
    <row r="9" spans="1:18" ht="12.95" customHeight="1">
      <c r="B9" s="361"/>
      <c r="C9" s="34" t="s">
        <v>347</v>
      </c>
      <c r="D9" s="372"/>
      <c r="E9" s="372"/>
      <c r="F9" s="372"/>
      <c r="G9" s="372"/>
      <c r="H9" s="372"/>
      <c r="I9" s="372"/>
      <c r="J9" s="372"/>
      <c r="K9" s="239"/>
      <c r="L9" s="239"/>
      <c r="M9" s="414"/>
      <c r="N9" s="414"/>
      <c r="O9" s="414"/>
      <c r="P9" s="471"/>
      <c r="Q9" s="236"/>
      <c r="R9" s="1794" t="s">
        <v>346</v>
      </c>
    </row>
    <row r="10" spans="1:18" ht="12.95" customHeight="1">
      <c r="B10" s="361"/>
      <c r="C10" s="730" t="s">
        <v>345</v>
      </c>
      <c r="D10" s="472"/>
      <c r="E10" s="472"/>
      <c r="F10" s="372"/>
      <c r="G10" s="372"/>
      <c r="H10" s="372"/>
      <c r="I10" s="372"/>
      <c r="J10" s="372"/>
      <c r="K10" s="238"/>
      <c r="L10" s="238"/>
      <c r="M10" s="473"/>
      <c r="N10" s="473"/>
      <c r="O10" s="473"/>
      <c r="P10" s="79"/>
      <c r="Q10" s="236"/>
      <c r="R10" s="1794"/>
    </row>
    <row r="11" spans="1:18" ht="12.95" customHeight="1">
      <c r="B11" s="474"/>
      <c r="C11" s="475"/>
      <c r="D11" s="476"/>
      <c r="E11" s="730" t="s">
        <v>344</v>
      </c>
      <c r="F11" s="242" t="s">
        <v>344</v>
      </c>
      <c r="G11" s="239"/>
      <c r="H11" s="239"/>
      <c r="I11" s="238"/>
      <c r="J11" s="238"/>
      <c r="K11" s="238"/>
      <c r="L11" s="238"/>
      <c r="M11" s="473"/>
      <c r="N11" s="473"/>
      <c r="O11" s="473"/>
      <c r="P11" s="473"/>
      <c r="Q11" s="236"/>
      <c r="R11" s="13"/>
    </row>
    <row r="12" spans="1:18" ht="12.95" customHeight="1">
      <c r="B12" s="474"/>
      <c r="C12" s="475"/>
      <c r="D12" s="476"/>
      <c r="E12" s="730" t="s">
        <v>343</v>
      </c>
      <c r="F12" s="372" t="s">
        <v>343</v>
      </c>
      <c r="G12" s="239"/>
      <c r="H12" s="239"/>
      <c r="I12" s="238"/>
      <c r="J12" s="238"/>
      <c r="K12" s="239"/>
      <c r="L12" s="239"/>
      <c r="M12" s="394"/>
      <c r="N12" s="394"/>
      <c r="O12" s="394"/>
      <c r="P12" s="471"/>
      <c r="Q12" s="236"/>
      <c r="R12" s="1795" t="s">
        <v>25</v>
      </c>
    </row>
    <row r="13" spans="1:18" ht="12.95" customHeight="1">
      <c r="B13" s="387"/>
      <c r="C13" s="475"/>
      <c r="D13" s="477"/>
      <c r="E13" s="730" t="s">
        <v>342</v>
      </c>
      <c r="F13" s="242" t="s">
        <v>342</v>
      </c>
      <c r="G13" s="239"/>
      <c r="H13" s="239"/>
      <c r="I13" s="238"/>
      <c r="J13" s="238"/>
      <c r="K13" s="238"/>
      <c r="L13" s="238"/>
      <c r="M13" s="473"/>
      <c r="N13" s="473"/>
      <c r="O13" s="473"/>
      <c r="P13" s="79"/>
      <c r="Q13" s="236"/>
      <c r="R13" s="1795"/>
    </row>
    <row r="14" spans="1:18" ht="10.5" customHeight="1">
      <c r="B14" s="243"/>
      <c r="C14" s="242"/>
      <c r="D14" s="239"/>
      <c r="E14" s="239"/>
      <c r="F14" s="372"/>
      <c r="G14" s="239"/>
      <c r="H14" s="239"/>
      <c r="I14" s="238"/>
      <c r="J14" s="238"/>
      <c r="K14" s="238"/>
      <c r="L14" s="239"/>
      <c r="M14" s="394"/>
      <c r="N14" s="394"/>
      <c r="O14" s="394"/>
      <c r="P14" s="471"/>
      <c r="Q14" s="236"/>
      <c r="R14" s="1795"/>
    </row>
    <row r="15" spans="1:18">
      <c r="B15" s="243"/>
      <c r="C15" s="34" t="s">
        <v>1519</v>
      </c>
      <c r="D15" s="372"/>
      <c r="E15" s="372"/>
      <c r="F15" s="372"/>
      <c r="G15" s="239"/>
      <c r="H15" s="239"/>
      <c r="I15" s="238"/>
      <c r="J15" s="238"/>
      <c r="K15" s="238"/>
      <c r="L15" s="238"/>
      <c r="M15" s="473"/>
      <c r="N15" s="473"/>
      <c r="O15" s="473"/>
      <c r="P15" s="79"/>
      <c r="Q15" s="236"/>
      <c r="R15" s="1795"/>
    </row>
    <row r="16" spans="1:18" ht="12" customHeight="1">
      <c r="B16" s="243"/>
      <c r="C16" s="34" t="s">
        <v>1520</v>
      </c>
      <c r="D16" s="372"/>
      <c r="E16" s="372"/>
      <c r="F16" s="372"/>
      <c r="G16" s="239"/>
      <c r="H16" s="239"/>
      <c r="I16" s="238"/>
      <c r="J16" s="238"/>
      <c r="K16" s="238"/>
      <c r="L16" s="238"/>
      <c r="M16" s="238"/>
      <c r="N16" s="238"/>
      <c r="O16" s="238"/>
      <c r="P16" s="239"/>
      <c r="Q16" s="236"/>
      <c r="R16" s="1795"/>
    </row>
    <row r="17" spans="2:18" ht="5.0999999999999996" customHeight="1">
      <c r="B17" s="243"/>
      <c r="C17" s="1358"/>
      <c r="D17" s="1361"/>
      <c r="E17" s="1361"/>
      <c r="F17" s="1361"/>
      <c r="G17" s="1362"/>
      <c r="H17" s="1362"/>
      <c r="I17" s="238"/>
      <c r="J17" s="238"/>
      <c r="K17" s="238"/>
      <c r="L17" s="238"/>
      <c r="M17" s="238"/>
      <c r="N17" s="238"/>
      <c r="O17" s="238"/>
      <c r="P17" s="1362"/>
      <c r="Q17" s="236"/>
      <c r="R17" s="1795"/>
    </row>
    <row r="18" spans="2:18" ht="12.95" customHeight="1">
      <c r="B18" s="243"/>
      <c r="C18" s="34" t="s">
        <v>341</v>
      </c>
      <c r="D18" s="372"/>
      <c r="E18" s="372"/>
      <c r="F18" s="372"/>
      <c r="G18" s="34"/>
      <c r="H18" s="239"/>
      <c r="I18" s="238"/>
      <c r="J18" s="238"/>
      <c r="K18" s="238"/>
      <c r="L18" s="239"/>
      <c r="M18" s="414"/>
      <c r="N18" s="414"/>
      <c r="O18" s="414"/>
      <c r="P18" s="239"/>
      <c r="Q18" s="236"/>
      <c r="R18" s="1795"/>
    </row>
    <row r="19" spans="2:18" ht="12.95" customHeight="1">
      <c r="B19" s="243"/>
      <c r="C19" s="34" t="s">
        <v>340</v>
      </c>
      <c r="D19" s="372"/>
      <c r="E19" s="372"/>
      <c r="F19" s="372"/>
      <c r="G19" s="34"/>
      <c r="H19" s="239"/>
      <c r="I19" s="238"/>
      <c r="J19" s="238"/>
      <c r="K19" s="238"/>
      <c r="L19" s="238"/>
      <c r="M19" s="404"/>
      <c r="N19" s="404"/>
      <c r="O19" s="404"/>
      <c r="P19" s="402"/>
      <c r="Q19" s="236"/>
      <c r="R19" s="1795"/>
    </row>
    <row r="20" spans="2:18" ht="5.25" customHeight="1">
      <c r="B20" s="243"/>
      <c r="C20" s="239"/>
      <c r="D20" s="239"/>
      <c r="E20" s="239"/>
      <c r="F20" s="34"/>
      <c r="G20" s="34"/>
      <c r="H20" s="239"/>
      <c r="I20" s="238"/>
      <c r="J20" s="238"/>
      <c r="K20" s="238"/>
      <c r="L20" s="238"/>
      <c r="M20" s="394"/>
      <c r="N20" s="394"/>
      <c r="O20" s="394"/>
      <c r="P20" s="252"/>
      <c r="Q20" s="236"/>
      <c r="R20" s="13"/>
    </row>
    <row r="21" spans="2:18">
      <c r="B21" s="243"/>
      <c r="C21" s="741" t="str">
        <f>IF(C23&gt;0," ","X")</f>
        <v>X</v>
      </c>
      <c r="D21" s="239" t="s">
        <v>948</v>
      </c>
      <c r="E21" s="372"/>
      <c r="G21" s="239"/>
      <c r="H21" s="239"/>
      <c r="I21" s="238"/>
      <c r="J21" s="238"/>
      <c r="K21" s="238"/>
      <c r="L21" s="238"/>
      <c r="M21" s="473"/>
      <c r="N21" s="473"/>
      <c r="O21" s="473"/>
      <c r="P21" s="473"/>
      <c r="Q21" s="236"/>
      <c r="R21" s="13"/>
    </row>
    <row r="22" spans="2:18" ht="9" customHeight="1">
      <c r="B22" s="243"/>
      <c r="C22" s="372"/>
      <c r="D22" s="293"/>
      <c r="E22" s="372"/>
      <c r="F22"/>
      <c r="G22" s="239"/>
      <c r="H22" s="239"/>
      <c r="I22" s="238"/>
      <c r="J22" s="238"/>
      <c r="K22" s="238"/>
      <c r="L22" s="238"/>
      <c r="M22" s="473"/>
      <c r="N22" s="473"/>
      <c r="O22" s="473"/>
      <c r="P22" s="473"/>
      <c r="Q22" s="236"/>
      <c r="R22" s="13"/>
    </row>
    <row r="23" spans="2:18" ht="15.75">
      <c r="B23" s="240"/>
      <c r="C23" s="740"/>
      <c r="D23" s="34" t="s">
        <v>949</v>
      </c>
      <c r="E23" s="239"/>
      <c r="G23" s="34"/>
      <c r="H23" s="239"/>
      <c r="I23" s="98"/>
      <c r="J23" s="478"/>
      <c r="K23" s="238"/>
      <c r="L23" s="479" t="s">
        <v>865</v>
      </c>
      <c r="M23" s="382" t="s">
        <v>987</v>
      </c>
      <c r="N23" s="1793"/>
      <c r="O23" s="1793"/>
      <c r="P23" s="1793"/>
      <c r="Q23" s="236"/>
      <c r="R23" s="13"/>
    </row>
    <row r="24" spans="2:18" ht="9.75" customHeight="1">
      <c r="B24" s="234"/>
      <c r="C24" s="480"/>
      <c r="D24" s="480"/>
      <c r="E24" s="480"/>
      <c r="F24" s="480"/>
      <c r="G24" s="480"/>
      <c r="H24" s="480"/>
      <c r="I24" s="480"/>
      <c r="J24" s="480"/>
      <c r="K24" s="480"/>
      <c r="L24" s="480"/>
      <c r="M24" s="480"/>
      <c r="N24" s="480"/>
      <c r="O24" s="480"/>
      <c r="P24" s="480"/>
      <c r="Q24" s="481"/>
      <c r="R24" s="9"/>
    </row>
    <row r="25" spans="2:18" ht="6.75" customHeight="1">
      <c r="B25" s="243"/>
      <c r="C25" s="482"/>
      <c r="D25" s="482"/>
      <c r="E25" s="482"/>
      <c r="F25" s="482"/>
      <c r="G25" s="482"/>
      <c r="H25" s="482"/>
      <c r="I25" s="482"/>
      <c r="J25" s="483"/>
      <c r="K25" s="482"/>
      <c r="L25" s="482"/>
      <c r="M25" s="482"/>
      <c r="N25" s="482"/>
      <c r="O25" s="482"/>
      <c r="P25" s="482"/>
      <c r="Q25" s="484"/>
      <c r="R25" s="13"/>
    </row>
    <row r="26" spans="2:18">
      <c r="B26" s="361"/>
      <c r="C26" s="15" t="s">
        <v>961</v>
      </c>
      <c r="D26" s="31"/>
      <c r="E26" s="31"/>
      <c r="F26" s="485"/>
      <c r="G26" s="735"/>
      <c r="H26" s="735"/>
      <c r="I26" s="736"/>
      <c r="J26" s="241"/>
      <c r="K26" s="237"/>
      <c r="L26" s="15" t="s">
        <v>961</v>
      </c>
      <c r="M26" s="736"/>
      <c r="N26" s="736"/>
      <c r="O26" s="736"/>
      <c r="P26" s="736"/>
      <c r="Q26" s="236"/>
      <c r="R26" s="13"/>
    </row>
    <row r="27" spans="2:18">
      <c r="B27" s="361"/>
      <c r="C27" s="15" t="s">
        <v>26</v>
      </c>
      <c r="D27" s="31"/>
      <c r="E27" s="31"/>
      <c r="F27" s="372"/>
      <c r="G27" s="734"/>
      <c r="H27" s="734"/>
      <c r="I27" s="737"/>
      <c r="J27" s="486"/>
      <c r="K27" s="238"/>
      <c r="L27" s="15" t="s">
        <v>26</v>
      </c>
      <c r="M27" s="737"/>
      <c r="N27" s="737"/>
      <c r="O27" s="737"/>
      <c r="P27" s="737"/>
      <c r="Q27" s="236"/>
      <c r="R27" s="13"/>
    </row>
    <row r="28" spans="2:18">
      <c r="B28" s="361"/>
      <c r="C28" s="733"/>
      <c r="D28" s="733"/>
      <c r="E28" s="733"/>
      <c r="F28" s="487"/>
      <c r="G28" s="738"/>
      <c r="H28" s="738"/>
      <c r="I28" s="739"/>
      <c r="J28" s="241"/>
      <c r="K28" s="372"/>
      <c r="L28" s="733"/>
      <c r="M28" s="739"/>
      <c r="N28" s="739"/>
      <c r="O28" s="739"/>
      <c r="P28" s="739"/>
      <c r="Q28" s="236"/>
      <c r="R28" s="13"/>
    </row>
    <row r="29" spans="2:18">
      <c r="B29" s="243"/>
      <c r="C29" s="734"/>
      <c r="D29" s="734"/>
      <c r="E29" s="734"/>
      <c r="F29" s="488"/>
      <c r="G29" s="734"/>
      <c r="H29" s="734"/>
      <c r="I29" s="737"/>
      <c r="J29" s="489"/>
      <c r="K29" s="238"/>
      <c r="L29" s="734"/>
      <c r="M29" s="737"/>
      <c r="N29" s="737"/>
      <c r="O29" s="737"/>
      <c r="P29" s="737"/>
      <c r="Q29" s="236"/>
      <c r="R29" s="13"/>
    </row>
    <row r="30" spans="2:18" ht="7.5" customHeight="1">
      <c r="B30" s="243"/>
      <c r="C30" s="239"/>
      <c r="D30" s="239"/>
      <c r="E30" s="239"/>
      <c r="F30" s="372"/>
      <c r="G30" s="239"/>
      <c r="H30" s="239"/>
      <c r="I30" s="238"/>
      <c r="J30" s="490"/>
      <c r="K30" s="238"/>
      <c r="L30" s="238"/>
      <c r="M30" s="473"/>
      <c r="N30" s="473"/>
      <c r="O30" s="473"/>
      <c r="P30" s="473"/>
      <c r="Q30" s="236"/>
      <c r="R30" s="13"/>
    </row>
    <row r="31" spans="2:18" ht="3" customHeight="1">
      <c r="B31" s="152"/>
      <c r="C31" s="153"/>
      <c r="D31" s="153"/>
      <c r="E31" s="153"/>
      <c r="F31" s="153"/>
      <c r="G31" s="131"/>
      <c r="H31" s="131"/>
      <c r="I31" s="131"/>
      <c r="J31" s="131"/>
      <c r="K31" s="131"/>
      <c r="L31" s="131"/>
      <c r="M31" s="131"/>
      <c r="N31" s="131"/>
      <c r="O31" s="131"/>
      <c r="P31" s="131"/>
      <c r="Q31" s="216"/>
      <c r="R31" s="217"/>
    </row>
    <row r="32" spans="2:18" ht="6" customHeight="1">
      <c r="B32" s="243"/>
      <c r="C32" s="239"/>
      <c r="D32" s="239"/>
      <c r="E32" s="239"/>
      <c r="F32" s="372"/>
      <c r="G32" s="239"/>
      <c r="H32" s="239"/>
      <c r="I32" s="238"/>
      <c r="J32" s="238"/>
      <c r="K32" s="238"/>
      <c r="L32" s="238"/>
      <c r="M32" s="473"/>
      <c r="N32" s="473"/>
      <c r="O32" s="473"/>
      <c r="P32" s="473"/>
      <c r="Q32" s="236"/>
      <c r="R32" s="13"/>
    </row>
    <row r="33" spans="2:18" ht="15.75">
      <c r="B33" s="243"/>
      <c r="C33" s="367" t="s">
        <v>27</v>
      </c>
      <c r="D33" s="367"/>
      <c r="E33" s="367"/>
      <c r="F33" s="372"/>
      <c r="G33" s="239"/>
      <c r="H33" s="239"/>
      <c r="I33" s="238"/>
      <c r="J33" s="238"/>
      <c r="K33" s="238"/>
      <c r="L33" s="238"/>
      <c r="M33" s="473"/>
      <c r="N33" s="473"/>
      <c r="O33" s="473"/>
      <c r="P33" s="473"/>
      <c r="Q33" s="236"/>
      <c r="R33" s="470"/>
    </row>
    <row r="34" spans="2:18" ht="6" customHeight="1">
      <c r="B34" s="243"/>
      <c r="C34" s="469"/>
      <c r="D34" s="367"/>
      <c r="E34" s="367"/>
      <c r="F34" s="372"/>
      <c r="G34" s="239"/>
      <c r="H34" s="239"/>
      <c r="I34" s="238"/>
      <c r="J34" s="238"/>
      <c r="K34" s="238"/>
      <c r="L34" s="238"/>
      <c r="M34" s="473"/>
      <c r="N34" s="473"/>
      <c r="O34" s="473"/>
      <c r="P34" s="473"/>
      <c r="Q34" s="236"/>
      <c r="R34" s="470"/>
    </row>
    <row r="35" spans="2:18">
      <c r="B35" s="243"/>
      <c r="C35" s="239" t="s">
        <v>339</v>
      </c>
      <c r="D35" s="242"/>
      <c r="E35" s="242"/>
      <c r="F35" s="372"/>
      <c r="G35" s="239"/>
      <c r="H35" s="239"/>
      <c r="I35" s="238"/>
      <c r="J35" s="238"/>
      <c r="K35" s="239"/>
      <c r="L35" s="239"/>
      <c r="M35" s="414"/>
      <c r="N35" s="414"/>
      <c r="O35" s="414"/>
      <c r="P35" s="471"/>
      <c r="Q35" s="236"/>
      <c r="R35" s="1794" t="s">
        <v>338</v>
      </c>
    </row>
    <row r="36" spans="2:18">
      <c r="B36" s="243"/>
      <c r="C36" s="239" t="s">
        <v>1536</v>
      </c>
      <c r="D36" s="242"/>
      <c r="E36" s="242"/>
      <c r="F36" s="372"/>
      <c r="G36" s="239"/>
      <c r="H36" s="239"/>
      <c r="I36" s="238"/>
      <c r="J36" s="238"/>
      <c r="K36" s="238"/>
      <c r="L36" s="238"/>
      <c r="M36" s="473"/>
      <c r="N36" s="473"/>
      <c r="O36" s="473"/>
      <c r="P36" s="473"/>
      <c r="Q36" s="236"/>
      <c r="R36" s="1794"/>
    </row>
    <row r="37" spans="2:18" ht="12" customHeight="1">
      <c r="B37" s="243"/>
      <c r="C37" s="293"/>
      <c r="D37" s="242"/>
      <c r="E37" s="242"/>
      <c r="F37" s="372"/>
      <c r="G37" s="239"/>
      <c r="H37" s="239"/>
      <c r="I37" s="238"/>
      <c r="J37" s="238"/>
      <c r="K37" s="402"/>
      <c r="L37" s="414"/>
      <c r="M37" s="473"/>
      <c r="N37" s="473"/>
      <c r="O37" s="473"/>
      <c r="P37" s="473"/>
      <c r="Q37" s="236"/>
      <c r="R37" s="13"/>
    </row>
    <row r="38" spans="2:18" ht="3" customHeight="1">
      <c r="B38" s="243"/>
      <c r="C38" s="293"/>
      <c r="D38" s="242"/>
      <c r="E38" s="242"/>
      <c r="F38" s="372"/>
      <c r="G38" s="239"/>
      <c r="H38" s="239"/>
      <c r="I38" s="238"/>
      <c r="J38" s="238"/>
      <c r="K38" s="98"/>
      <c r="L38" s="98"/>
      <c r="M38" s="473"/>
      <c r="N38" s="473"/>
      <c r="O38" s="473"/>
      <c r="P38" s="473"/>
      <c r="Q38" s="236"/>
      <c r="R38" s="1795" t="s">
        <v>28</v>
      </c>
    </row>
    <row r="39" spans="2:18" ht="15.75">
      <c r="B39" s="243"/>
      <c r="C39" s="239" t="s">
        <v>29</v>
      </c>
      <c r="D39" s="242"/>
      <c r="E39" s="242"/>
      <c r="F39" s="372"/>
      <c r="G39" s="239"/>
      <c r="H39" s="239"/>
      <c r="I39" s="238"/>
      <c r="J39" s="1651" t="s">
        <v>30</v>
      </c>
      <c r="K39" s="1651"/>
      <c r="L39" s="1651"/>
      <c r="M39" s="414"/>
      <c r="N39" s="1800"/>
      <c r="O39" s="1800"/>
      <c r="P39" s="1800"/>
      <c r="Q39" s="236"/>
      <c r="R39" s="1795"/>
    </row>
    <row r="40" spans="2:18" ht="9" customHeight="1">
      <c r="B40" s="243"/>
      <c r="C40" s="239"/>
      <c r="D40" s="242"/>
      <c r="E40" s="242"/>
      <c r="F40" s="372"/>
      <c r="G40" s="239"/>
      <c r="H40" s="239"/>
      <c r="I40" s="238"/>
      <c r="J40" s="239"/>
      <c r="K40" s="239"/>
      <c r="L40" s="404"/>
      <c r="M40" s="473"/>
      <c r="N40" s="473"/>
      <c r="O40" s="473"/>
      <c r="P40" s="473"/>
      <c r="Q40" s="236"/>
      <c r="R40" s="1795"/>
    </row>
    <row r="41" spans="2:18" ht="15.75">
      <c r="B41" s="243"/>
      <c r="C41" s="239"/>
      <c r="D41" s="242"/>
      <c r="E41" s="242"/>
      <c r="F41" s="372"/>
      <c r="G41" s="239"/>
      <c r="H41" s="239"/>
      <c r="I41" s="238"/>
      <c r="J41" s="238"/>
      <c r="K41" s="238"/>
      <c r="L41" s="404"/>
      <c r="M41" s="473"/>
      <c r="N41" s="491" t="s">
        <v>337</v>
      </c>
      <c r="O41" s="731"/>
      <c r="P41" s="504"/>
      <c r="Q41" s="236"/>
      <c r="R41" s="1795"/>
    </row>
    <row r="42" spans="2:18" ht="9" customHeight="1">
      <c r="B42" s="243"/>
      <c r="C42" s="239"/>
      <c r="D42" s="242"/>
      <c r="E42" s="242"/>
      <c r="F42" s="372"/>
      <c r="G42" s="239"/>
      <c r="H42" s="239"/>
      <c r="I42" s="238"/>
      <c r="J42" s="239"/>
      <c r="K42" s="239"/>
      <c r="L42" s="239"/>
      <c r="M42" s="394"/>
      <c r="N42" s="394"/>
      <c r="O42" s="394"/>
      <c r="P42" s="471"/>
      <c r="Q42" s="236"/>
      <c r="R42" s="1795"/>
    </row>
    <row r="43" spans="2:18" ht="15.75">
      <c r="B43" s="243"/>
      <c r="C43" s="239" t="s">
        <v>952</v>
      </c>
      <c r="D43" s="242"/>
      <c r="E43" s="242"/>
      <c r="F43" s="372"/>
      <c r="G43" s="239"/>
      <c r="H43" s="239"/>
      <c r="I43" s="238"/>
      <c r="J43" s="238"/>
      <c r="K43" s="239"/>
      <c r="L43" s="239"/>
      <c r="M43" s="239"/>
      <c r="N43" s="1799">
        <f>N39*O41</f>
        <v>0</v>
      </c>
      <c r="O43" s="1799"/>
      <c r="P43" s="1799"/>
      <c r="Q43" s="236"/>
      <c r="R43" s="1795"/>
    </row>
    <row r="44" spans="2:18" ht="9" customHeight="1">
      <c r="B44" s="243"/>
      <c r="C44" s="239"/>
      <c r="D44" s="242"/>
      <c r="E44" s="242"/>
      <c r="F44" s="372"/>
      <c r="G44" s="239"/>
      <c r="H44" s="239"/>
      <c r="I44" s="238"/>
      <c r="J44" s="238"/>
      <c r="K44" s="238"/>
      <c r="L44" s="238"/>
      <c r="M44" s="238"/>
      <c r="N44" s="473"/>
      <c r="O44" s="473"/>
      <c r="P44" s="473"/>
      <c r="Q44" s="236"/>
      <c r="R44" s="1795"/>
    </row>
    <row r="45" spans="2:18" ht="15.75">
      <c r="B45" s="243"/>
      <c r="C45" s="239"/>
      <c r="D45" s="242"/>
      <c r="E45" s="242"/>
      <c r="F45" s="372"/>
      <c r="G45" s="239"/>
      <c r="H45" s="239"/>
      <c r="I45" s="238"/>
      <c r="J45" s="238"/>
      <c r="K45" s="238"/>
      <c r="L45" s="238"/>
      <c r="M45" s="238"/>
      <c r="N45" s="491" t="s">
        <v>337</v>
      </c>
      <c r="O45" s="732"/>
      <c r="P45" s="239" t="s">
        <v>336</v>
      </c>
      <c r="Q45" s="236"/>
      <c r="R45" s="13"/>
    </row>
    <row r="46" spans="2:18" ht="9" customHeight="1">
      <c r="B46" s="74"/>
      <c r="C46" s="34"/>
      <c r="D46" s="372"/>
      <c r="E46" s="372"/>
      <c r="F46" s="492"/>
      <c r="G46" s="239"/>
      <c r="H46" s="239"/>
      <c r="I46" s="238"/>
      <c r="J46" s="239"/>
      <c r="K46" s="239"/>
      <c r="L46" s="239"/>
      <c r="M46" s="414"/>
      <c r="N46" s="414"/>
      <c r="O46" s="414"/>
      <c r="P46" s="239"/>
      <c r="Q46" s="236"/>
      <c r="R46" s="13"/>
    </row>
    <row r="47" spans="2:18" ht="15.75">
      <c r="B47" s="74"/>
      <c r="C47" s="348" t="s">
        <v>951</v>
      </c>
      <c r="D47" s="242"/>
      <c r="E47" s="450"/>
      <c r="F47" s="372"/>
      <c r="G47" s="239"/>
      <c r="H47" s="239"/>
      <c r="I47" s="238"/>
      <c r="J47" s="238"/>
      <c r="K47" s="239"/>
      <c r="L47" s="239"/>
      <c r="M47" s="239"/>
      <c r="N47" s="1799">
        <f>N43*O45</f>
        <v>0</v>
      </c>
      <c r="O47" s="1799"/>
      <c r="P47" s="1799"/>
      <c r="Q47" s="236"/>
      <c r="R47" s="13"/>
    </row>
    <row r="48" spans="2:18">
      <c r="B48" s="74"/>
      <c r="C48" s="34"/>
      <c r="D48" s="372"/>
      <c r="E48" s="372"/>
      <c r="F48" s="493"/>
      <c r="G48" s="293"/>
      <c r="H48" s="293"/>
      <c r="I48" s="473"/>
      <c r="J48" s="473"/>
      <c r="K48" s="473"/>
      <c r="L48" s="473"/>
      <c r="M48" s="473"/>
      <c r="N48" s="1732" t="s">
        <v>335</v>
      </c>
      <c r="O48" s="1732"/>
      <c r="P48" s="1732"/>
      <c r="Q48" s="236"/>
      <c r="R48" s="13"/>
    </row>
    <row r="49" spans="2:18" ht="9" customHeight="1">
      <c r="B49" s="74"/>
      <c r="C49" s="34"/>
      <c r="D49" s="372"/>
      <c r="E49" s="372"/>
      <c r="F49" s="493"/>
      <c r="G49" s="293"/>
      <c r="H49" s="293"/>
      <c r="I49" s="473"/>
      <c r="J49" s="473"/>
      <c r="K49" s="473"/>
      <c r="L49" s="473"/>
      <c r="M49" s="473"/>
      <c r="N49" s="359"/>
      <c r="O49" s="359"/>
      <c r="P49" s="359"/>
      <c r="Q49" s="236"/>
      <c r="R49" s="13"/>
    </row>
    <row r="50" spans="2:18">
      <c r="B50" s="474"/>
      <c r="C50" s="730" t="s">
        <v>334</v>
      </c>
      <c r="D50" s="472"/>
      <c r="E50" s="472"/>
      <c r="F50" s="372"/>
      <c r="G50" s="239"/>
      <c r="H50" s="239"/>
      <c r="I50" s="238"/>
      <c r="J50" s="238"/>
      <c r="K50" s="238"/>
      <c r="L50" s="238"/>
      <c r="Q50" s="236"/>
      <c r="R50" s="13"/>
    </row>
    <row r="51" spans="2:18" ht="15.75">
      <c r="B51" s="243"/>
      <c r="C51" s="242"/>
      <c r="D51" s="242"/>
      <c r="E51" s="242"/>
      <c r="F51" s="372"/>
      <c r="G51" s="239" t="s">
        <v>1676</v>
      </c>
      <c r="H51" s="402"/>
      <c r="I51" s="239"/>
      <c r="J51" s="239"/>
      <c r="K51" s="239"/>
      <c r="L51" s="239"/>
      <c r="M51" s="414"/>
      <c r="N51" s="1797">
        <f>N47*0.00274</f>
        <v>0</v>
      </c>
      <c r="O51" s="1797"/>
      <c r="P51" s="1797"/>
      <c r="Q51" s="236"/>
      <c r="R51" s="13"/>
    </row>
    <row r="52" spans="2:18">
      <c r="B52" s="243"/>
      <c r="C52" s="494"/>
      <c r="D52" s="494"/>
      <c r="E52" s="494"/>
      <c r="F52" s="372"/>
      <c r="G52" s="239"/>
      <c r="H52" s="239"/>
      <c r="I52" s="238"/>
      <c r="J52" s="238"/>
      <c r="K52" s="238"/>
      <c r="L52" s="238"/>
      <c r="M52" s="473"/>
      <c r="N52" s="1732" t="s">
        <v>333</v>
      </c>
      <c r="O52" s="1732"/>
      <c r="P52" s="1732"/>
      <c r="Q52" s="236"/>
      <c r="R52" s="13"/>
    </row>
    <row r="53" spans="2:18" ht="9" customHeight="1">
      <c r="B53" s="243"/>
      <c r="C53" s="242"/>
      <c r="D53" s="242"/>
      <c r="E53" s="242"/>
      <c r="F53" s="372"/>
      <c r="G53" s="239"/>
      <c r="H53" s="239"/>
      <c r="I53" s="238"/>
      <c r="J53" s="238"/>
      <c r="K53" s="238"/>
      <c r="L53" s="414"/>
      <c r="M53" s="473"/>
      <c r="N53" s="473"/>
      <c r="O53" s="473"/>
      <c r="P53" s="473"/>
      <c r="Q53" s="236"/>
      <c r="R53" s="13"/>
    </row>
    <row r="54" spans="2:18">
      <c r="B54" s="243"/>
      <c r="C54" s="242"/>
      <c r="D54" s="239" t="s">
        <v>950</v>
      </c>
      <c r="E54" s="242"/>
      <c r="F54" s="372" t="s">
        <v>332</v>
      </c>
      <c r="G54" s="239"/>
      <c r="H54" s="239"/>
      <c r="I54" s="238"/>
      <c r="J54" s="238"/>
      <c r="K54" s="98"/>
      <c r="L54" s="98"/>
      <c r="M54" s="473"/>
      <c r="N54" s="473"/>
      <c r="O54" s="473"/>
      <c r="P54" s="473"/>
      <c r="Q54" s="236"/>
      <c r="R54" s="13"/>
    </row>
    <row r="55" spans="2:18">
      <c r="B55" s="243"/>
      <c r="C55" s="242"/>
      <c r="D55" s="239" t="s">
        <v>1570</v>
      </c>
      <c r="E55" s="242"/>
      <c r="F55" s="372" t="s">
        <v>31</v>
      </c>
      <c r="G55" s="239"/>
      <c r="H55" s="239"/>
      <c r="I55" s="238"/>
      <c r="J55" s="239"/>
      <c r="K55" s="239"/>
      <c r="L55" s="239"/>
      <c r="M55" s="414"/>
      <c r="N55" s="414"/>
      <c r="O55" s="414"/>
      <c r="P55" s="471"/>
      <c r="Q55" s="236"/>
      <c r="R55" s="13"/>
    </row>
    <row r="56" spans="2:18" ht="9" customHeight="1">
      <c r="B56" s="243"/>
      <c r="C56" s="242"/>
      <c r="D56" s="239"/>
      <c r="E56" s="242"/>
      <c r="F56" s="372"/>
      <c r="G56" s="239"/>
      <c r="H56" s="239"/>
      <c r="I56" s="238"/>
      <c r="J56" s="238"/>
      <c r="K56" s="238"/>
      <c r="L56" s="238"/>
      <c r="M56" s="473"/>
      <c r="N56" s="473"/>
      <c r="O56" s="473"/>
      <c r="P56" s="473"/>
      <c r="Q56" s="236"/>
      <c r="R56" s="13"/>
    </row>
    <row r="57" spans="2:18">
      <c r="B57" s="243"/>
      <c r="C57" s="242"/>
      <c r="D57" s="239" t="s">
        <v>331</v>
      </c>
      <c r="E57" s="242"/>
      <c r="F57" s="372" t="s">
        <v>331</v>
      </c>
      <c r="G57" s="239"/>
      <c r="H57" s="239"/>
      <c r="I57" s="238"/>
      <c r="J57" s="238"/>
      <c r="K57" s="238"/>
      <c r="L57" s="414"/>
      <c r="M57" s="473"/>
      <c r="N57" s="473"/>
      <c r="O57" s="473"/>
      <c r="P57" s="473"/>
      <c r="Q57" s="236"/>
      <c r="R57" s="13"/>
    </row>
    <row r="58" spans="2:18" ht="9" customHeight="1">
      <c r="B58" s="243"/>
      <c r="C58" s="242"/>
      <c r="D58" s="495"/>
      <c r="E58" s="242"/>
      <c r="F58" s="372"/>
      <c r="G58" s="239"/>
      <c r="H58" s="239"/>
      <c r="I58" s="238"/>
      <c r="J58" s="238"/>
      <c r="K58" s="98"/>
      <c r="L58" s="98"/>
      <c r="M58" s="473"/>
      <c r="N58" s="473"/>
      <c r="O58" s="473"/>
      <c r="P58" s="473"/>
      <c r="Q58" s="236"/>
      <c r="R58" s="13"/>
    </row>
    <row r="59" spans="2:18">
      <c r="B59" s="243"/>
      <c r="C59" s="239" t="s">
        <v>1588</v>
      </c>
      <c r="D59" s="242"/>
      <c r="E59" s="242"/>
      <c r="F59" s="372"/>
      <c r="G59" s="239"/>
      <c r="H59" s="239"/>
      <c r="I59" s="238"/>
      <c r="J59" s="238"/>
      <c r="K59" s="238"/>
      <c r="L59" s="404"/>
      <c r="M59" s="473"/>
      <c r="N59" s="473"/>
      <c r="O59" s="473"/>
      <c r="P59" s="473"/>
      <c r="Q59" s="236"/>
      <c r="R59" s="13"/>
    </row>
    <row r="60" spans="2:18">
      <c r="B60" s="243"/>
      <c r="C60" s="239" t="s">
        <v>1521</v>
      </c>
      <c r="D60" s="242"/>
      <c r="E60" s="242"/>
      <c r="F60" s="372"/>
      <c r="G60" s="239"/>
      <c r="H60" s="239"/>
      <c r="I60" s="238"/>
      <c r="J60" s="238"/>
      <c r="K60" s="238"/>
      <c r="L60" s="238"/>
      <c r="M60" s="473"/>
      <c r="N60" s="473"/>
      <c r="O60" s="473"/>
      <c r="P60" s="473"/>
      <c r="Q60" s="236"/>
      <c r="R60" s="13"/>
    </row>
    <row r="61" spans="2:18">
      <c r="B61" s="243"/>
      <c r="C61" s="239" t="s">
        <v>32</v>
      </c>
      <c r="D61" s="242"/>
      <c r="E61" s="242"/>
      <c r="F61" s="372"/>
      <c r="G61" s="239"/>
      <c r="H61" s="239"/>
      <c r="I61" s="238"/>
      <c r="J61" s="239"/>
      <c r="K61" s="239"/>
      <c r="L61" s="239"/>
      <c r="M61" s="414"/>
      <c r="N61" s="414"/>
      <c r="O61" s="414"/>
      <c r="P61" s="471"/>
      <c r="Q61" s="236"/>
      <c r="R61" s="13"/>
    </row>
    <row r="62" spans="2:18" ht="8.25" customHeight="1">
      <c r="B62" s="243"/>
      <c r="C62" s="242"/>
      <c r="D62" s="242"/>
      <c r="E62" s="242"/>
      <c r="F62" s="372"/>
      <c r="G62" s="239"/>
      <c r="H62" s="239"/>
      <c r="I62" s="238"/>
      <c r="J62" s="238"/>
      <c r="K62" s="238"/>
      <c r="L62" s="238"/>
      <c r="M62" s="473"/>
      <c r="N62" s="473"/>
      <c r="O62" s="473"/>
      <c r="P62" s="473"/>
      <c r="Q62" s="236"/>
      <c r="R62" s="13"/>
    </row>
    <row r="63" spans="2:18" ht="15.95" customHeight="1">
      <c r="B63" s="243"/>
      <c r="C63" s="239" t="s">
        <v>1029</v>
      </c>
      <c r="D63" s="242"/>
      <c r="E63" s="242"/>
      <c r="F63" s="487"/>
      <c r="G63" s="1798"/>
      <c r="H63" s="1798"/>
      <c r="I63" s="1798"/>
      <c r="J63" s="1798"/>
      <c r="K63" s="1798"/>
      <c r="L63" s="1798"/>
      <c r="M63" s="1798"/>
      <c r="N63" s="1798"/>
      <c r="O63" s="1798"/>
      <c r="P63" s="1798"/>
      <c r="Q63" s="236"/>
      <c r="R63" s="13"/>
    </row>
    <row r="64" spans="2:18" ht="15.95" customHeight="1">
      <c r="B64" s="243"/>
      <c r="C64" s="239" t="s">
        <v>538</v>
      </c>
      <c r="D64" s="242"/>
      <c r="E64" s="242"/>
      <c r="F64" s="487"/>
      <c r="G64" s="1798"/>
      <c r="H64" s="1798"/>
      <c r="I64" s="1798"/>
      <c r="J64" s="1798"/>
      <c r="K64" s="1798"/>
      <c r="L64" s="1798"/>
      <c r="M64" s="1798"/>
      <c r="N64" s="1798"/>
      <c r="O64" s="1798"/>
      <c r="P64" s="1798"/>
      <c r="Q64" s="236"/>
      <c r="R64" s="13"/>
    </row>
    <row r="65" spans="2:18" ht="15.95" customHeight="1">
      <c r="B65" s="243"/>
      <c r="C65" s="239"/>
      <c r="D65" s="242"/>
      <c r="E65" s="242"/>
      <c r="F65" s="487"/>
      <c r="G65" s="1798"/>
      <c r="H65" s="1798"/>
      <c r="I65" s="1798"/>
      <c r="J65" s="1798"/>
      <c r="K65" s="1798"/>
      <c r="L65" s="1798"/>
      <c r="M65" s="1798"/>
      <c r="N65" s="1798"/>
      <c r="O65" s="1798"/>
      <c r="P65" s="1798"/>
      <c r="Q65" s="236"/>
      <c r="R65" s="13"/>
    </row>
    <row r="66" spans="2:18" ht="15.95" customHeight="1">
      <c r="B66" s="243"/>
      <c r="C66" s="239" t="s">
        <v>553</v>
      </c>
      <c r="D66" s="242"/>
      <c r="E66" s="242"/>
      <c r="F66" s="496"/>
      <c r="G66" s="34"/>
      <c r="H66" s="1802"/>
      <c r="I66" s="1802"/>
      <c r="J66" s="1802"/>
      <c r="K66" s="1802"/>
      <c r="L66" s="1802"/>
      <c r="M66" s="1802"/>
      <c r="N66" s="1802"/>
      <c r="O66" s="1802"/>
      <c r="P66" s="1802"/>
      <c r="Q66" s="236"/>
      <c r="R66" s="13"/>
    </row>
    <row r="67" spans="2:18" ht="15.95" customHeight="1">
      <c r="B67" s="243"/>
      <c r="C67" s="239" t="s">
        <v>552</v>
      </c>
      <c r="D67" s="242"/>
      <c r="E67" s="242"/>
      <c r="F67" s="496"/>
      <c r="G67" s="15"/>
      <c r="H67" s="1801"/>
      <c r="I67" s="1801"/>
      <c r="J67" s="1801"/>
      <c r="K67" s="1801"/>
      <c r="L67" s="1801"/>
      <c r="M67" s="1801"/>
      <c r="N67" s="1801"/>
      <c r="O67" s="1801"/>
      <c r="P67" s="1801"/>
      <c r="Q67" s="236"/>
      <c r="R67" s="13"/>
    </row>
    <row r="68" spans="2:18" ht="15.95" customHeight="1">
      <c r="B68" s="74"/>
      <c r="C68" s="239" t="s">
        <v>551</v>
      </c>
      <c r="D68" s="242"/>
      <c r="E68" s="242"/>
      <c r="F68" s="497"/>
      <c r="G68" s="1796"/>
      <c r="H68" s="1796"/>
      <c r="I68" s="1796"/>
      <c r="J68" s="1796"/>
      <c r="K68" s="1796"/>
      <c r="L68" s="1796"/>
      <c r="M68" s="1796"/>
      <c r="N68" s="1796"/>
      <c r="O68" s="1796"/>
      <c r="P68" s="1796"/>
      <c r="Q68" s="484"/>
      <c r="R68" s="13"/>
    </row>
    <row r="69" spans="2:18" ht="9.75" customHeight="1">
      <c r="B69" s="75"/>
      <c r="C69" s="412"/>
      <c r="D69" s="412"/>
      <c r="E69" s="412"/>
      <c r="F69" s="412"/>
      <c r="G69" s="412"/>
      <c r="H69" s="412"/>
      <c r="I69" s="412"/>
      <c r="J69" s="412"/>
      <c r="K69" s="412"/>
      <c r="L69" s="412"/>
      <c r="M69" s="412"/>
      <c r="N69" s="412"/>
      <c r="O69" s="412"/>
      <c r="P69" s="412"/>
      <c r="Q69" s="413"/>
      <c r="R69" s="76"/>
    </row>
    <row r="70" spans="2:18" ht="12" customHeight="1">
      <c r="B70" s="498"/>
      <c r="C70" s="362"/>
      <c r="D70" s="362"/>
      <c r="E70" s="362"/>
      <c r="F70" s="372"/>
      <c r="G70" s="239"/>
      <c r="H70" s="239"/>
      <c r="I70" s="238"/>
      <c r="J70" s="238"/>
      <c r="K70" s="238"/>
      <c r="L70" s="238"/>
      <c r="M70" s="238"/>
      <c r="N70" s="238"/>
      <c r="O70" s="238"/>
      <c r="P70" s="238"/>
      <c r="Q70" s="237"/>
      <c r="R70" s="18"/>
    </row>
    <row r="71" spans="2:18" ht="6.75" customHeight="1">
      <c r="B71" s="499"/>
      <c r="C71" s="498"/>
      <c r="D71" s="498"/>
      <c r="E71" s="498"/>
      <c r="F71" s="184"/>
      <c r="G71" s="500"/>
      <c r="H71" s="500"/>
      <c r="I71" s="501"/>
      <c r="J71" s="245"/>
      <c r="K71" s="184"/>
      <c r="L71" s="501"/>
      <c r="M71" s="298"/>
      <c r="N71" s="298"/>
      <c r="O71" s="298"/>
      <c r="P71" s="298"/>
      <c r="Q71" s="245"/>
      <c r="R71" s="5"/>
    </row>
    <row r="72" spans="2:18" ht="12" customHeight="1">
      <c r="B72" s="1373" t="s">
        <v>1675</v>
      </c>
      <c r="C72" s="12"/>
      <c r="D72" s="1362"/>
      <c r="E72" s="1362"/>
      <c r="F72" s="1358"/>
      <c r="G72" s="1362"/>
      <c r="H72" s="1362"/>
      <c r="I72" s="238"/>
      <c r="J72" s="238"/>
      <c r="K72" s="238"/>
      <c r="L72" s="238"/>
      <c r="M72" s="238"/>
      <c r="N72" s="238"/>
      <c r="O72" s="238"/>
      <c r="P72" s="238"/>
      <c r="Q72" s="237"/>
      <c r="R72" s="13"/>
    </row>
    <row r="73" spans="2:18" ht="12" customHeight="1">
      <c r="B73" s="1373" t="s">
        <v>1673</v>
      </c>
      <c r="C73" s="12"/>
      <c r="D73" s="1362"/>
      <c r="E73" s="1362"/>
      <c r="F73" s="1361"/>
      <c r="G73" s="1362"/>
      <c r="H73" s="1362"/>
      <c r="I73" s="238"/>
      <c r="J73" s="238"/>
      <c r="K73" s="238"/>
      <c r="L73" s="238"/>
      <c r="M73" s="238"/>
      <c r="N73" s="238"/>
      <c r="O73" s="238"/>
      <c r="P73" s="238"/>
      <c r="Q73" s="237"/>
      <c r="R73" s="13"/>
    </row>
    <row r="74" spans="2:18" ht="12" customHeight="1">
      <c r="B74" s="1373" t="s">
        <v>1586</v>
      </c>
      <c r="C74" s="12"/>
      <c r="D74" s="1362"/>
      <c r="E74" s="1362"/>
      <c r="F74" s="1361"/>
      <c r="G74" s="1362"/>
      <c r="H74" s="1362"/>
      <c r="I74" s="238"/>
      <c r="J74" s="238"/>
      <c r="K74" s="238"/>
      <c r="L74" s="238"/>
      <c r="M74" s="238"/>
      <c r="N74" s="238"/>
      <c r="O74" s="238"/>
      <c r="P74" s="238"/>
      <c r="Q74" s="237"/>
      <c r="R74" s="13"/>
    </row>
    <row r="75" spans="2:18" ht="12" customHeight="1">
      <c r="B75" s="1373" t="s">
        <v>1518</v>
      </c>
      <c r="C75" s="12"/>
      <c r="D75" s="1362"/>
      <c r="E75" s="1362"/>
      <c r="F75" s="1361"/>
      <c r="G75" s="1362"/>
      <c r="H75" s="1362"/>
      <c r="I75" s="238"/>
      <c r="J75" s="238"/>
      <c r="K75" s="1362"/>
      <c r="L75" s="1362"/>
      <c r="M75" s="414"/>
      <c r="N75" s="414"/>
      <c r="O75" s="414"/>
      <c r="P75" s="502"/>
      <c r="Q75" s="237"/>
      <c r="R75" s="13"/>
    </row>
    <row r="76" spans="2:18" ht="12" customHeight="1">
      <c r="B76" s="1373" t="s">
        <v>1587</v>
      </c>
      <c r="C76" s="12"/>
      <c r="D76" s="1362"/>
      <c r="E76" s="1362"/>
      <c r="F76" s="1361"/>
      <c r="G76" s="1362"/>
      <c r="H76" s="1362"/>
      <c r="I76" s="238"/>
      <c r="J76" s="238"/>
      <c r="K76" s="238"/>
      <c r="L76" s="238"/>
      <c r="M76" s="404"/>
      <c r="N76" s="404"/>
      <c r="O76" s="404"/>
      <c r="P76" s="502"/>
      <c r="Q76" s="237"/>
      <c r="R76" s="13"/>
    </row>
    <row r="77" spans="2:18" ht="7.5" customHeight="1">
      <c r="B77" s="234"/>
      <c r="C77" s="503"/>
      <c r="D77" s="503"/>
      <c r="E77" s="503"/>
      <c r="F77" s="384"/>
      <c r="G77" s="503"/>
      <c r="H77" s="503"/>
      <c r="I77" s="504"/>
      <c r="J77" s="504"/>
      <c r="K77" s="505"/>
      <c r="L77" s="382"/>
      <c r="M77" s="504"/>
      <c r="N77" s="504"/>
      <c r="O77" s="504"/>
      <c r="P77" s="504"/>
      <c r="Q77" s="232"/>
      <c r="R77" s="76"/>
    </row>
    <row r="78" spans="2:18" ht="9" customHeight="1">
      <c r="B78" s="247"/>
      <c r="C78" s="239"/>
      <c r="D78" s="239"/>
      <c r="E78" s="239"/>
      <c r="F78" s="372"/>
      <c r="G78" s="239"/>
      <c r="H78" s="239"/>
      <c r="I78" s="238"/>
      <c r="J78" s="238"/>
      <c r="K78" s="98"/>
      <c r="L78" s="98"/>
      <c r="M78" s="238"/>
      <c r="N78" s="238"/>
      <c r="O78" s="238"/>
      <c r="P78" s="238"/>
      <c r="Q78" s="237"/>
      <c r="R78" s="18"/>
    </row>
    <row r="79" spans="2:18">
      <c r="B79" s="242"/>
      <c r="C79" s="239"/>
      <c r="D79" s="239"/>
      <c r="E79" s="239"/>
      <c r="F79" s="372"/>
      <c r="G79" s="239"/>
      <c r="H79" s="239"/>
      <c r="I79" s="238"/>
      <c r="J79" s="238"/>
      <c r="K79" s="238"/>
      <c r="L79" s="238"/>
      <c r="M79" s="238"/>
      <c r="N79" s="238"/>
      <c r="O79" s="238"/>
      <c r="P79" s="238"/>
      <c r="Q79" s="237"/>
      <c r="R79" s="19"/>
    </row>
    <row r="80" spans="2:18">
      <c r="B80" s="242"/>
      <c r="C80" s="239"/>
      <c r="D80" s="239"/>
      <c r="E80" s="239"/>
      <c r="F80" s="372"/>
      <c r="G80" s="239"/>
      <c r="H80" s="239"/>
      <c r="I80" s="239"/>
      <c r="J80" s="239"/>
      <c r="K80" s="239"/>
      <c r="L80" s="404"/>
      <c r="M80" s="238"/>
      <c r="N80" s="238"/>
      <c r="O80" s="238"/>
      <c r="P80" s="238"/>
      <c r="Q80" s="237"/>
      <c r="R80" s="19"/>
    </row>
    <row r="81" spans="2:18" ht="11.25" customHeight="1">
      <c r="B81" s="242"/>
      <c r="C81" s="239"/>
      <c r="D81" s="239"/>
      <c r="E81" s="239"/>
      <c r="F81" s="372"/>
      <c r="G81" s="239"/>
      <c r="H81" s="239"/>
      <c r="I81" s="238"/>
      <c r="J81" s="238"/>
      <c r="K81" s="238"/>
      <c r="L81" s="404"/>
      <c r="M81" s="238"/>
      <c r="N81" s="238"/>
      <c r="O81" s="238"/>
      <c r="P81" s="238"/>
      <c r="Q81" s="237"/>
      <c r="R81" s="19"/>
    </row>
    <row r="82" spans="2:18">
      <c r="B82" s="242"/>
      <c r="C82" s="239"/>
      <c r="D82" s="239"/>
      <c r="E82" s="239"/>
      <c r="F82" s="372"/>
      <c r="G82" s="239"/>
      <c r="H82" s="239"/>
      <c r="I82" s="238"/>
      <c r="J82" s="239"/>
      <c r="K82" s="239"/>
      <c r="L82" s="239"/>
      <c r="M82" s="414"/>
      <c r="N82" s="414"/>
      <c r="O82" s="414"/>
      <c r="P82" s="502"/>
      <c r="Q82" s="237"/>
      <c r="R82" s="19"/>
    </row>
    <row r="83" spans="2:18" ht="11.25" customHeight="1">
      <c r="B83" s="242"/>
      <c r="C83" s="239"/>
      <c r="D83" s="239"/>
      <c r="E83" s="239"/>
      <c r="F83" s="372"/>
      <c r="G83" s="239"/>
      <c r="H83" s="239"/>
      <c r="I83" s="238"/>
      <c r="J83" s="238"/>
      <c r="K83" s="238"/>
      <c r="L83" s="238"/>
      <c r="M83" s="404"/>
      <c r="N83" s="404"/>
      <c r="O83" s="404"/>
      <c r="P83" s="502"/>
      <c r="Q83" s="237"/>
      <c r="R83" s="19"/>
    </row>
    <row r="84" spans="2:18">
      <c r="B84" s="242"/>
      <c r="C84" s="239"/>
      <c r="D84" s="239"/>
      <c r="E84" s="239"/>
      <c r="F84" s="372"/>
      <c r="G84" s="239"/>
      <c r="H84" s="239"/>
      <c r="I84" s="238"/>
      <c r="J84" s="238"/>
      <c r="K84" s="238"/>
      <c r="L84" s="238"/>
      <c r="M84" s="238"/>
      <c r="N84" s="238"/>
      <c r="O84" s="238"/>
      <c r="P84" s="238"/>
      <c r="Q84" s="237"/>
      <c r="R84" s="19"/>
    </row>
    <row r="85" spans="2:18">
      <c r="B85" s="242"/>
      <c r="C85" s="239"/>
      <c r="D85" s="239"/>
      <c r="E85" s="239"/>
      <c r="F85" s="372"/>
      <c r="G85" s="34"/>
      <c r="H85" s="239"/>
      <c r="I85" s="238"/>
      <c r="J85" s="238"/>
      <c r="K85" s="238"/>
      <c r="L85" s="238"/>
      <c r="M85" s="238"/>
      <c r="N85" s="238"/>
      <c r="O85" s="238"/>
      <c r="P85" s="239"/>
      <c r="Q85" s="237"/>
      <c r="R85" s="19"/>
    </row>
    <row r="86" spans="2:18">
      <c r="B86" s="242"/>
      <c r="C86" s="239"/>
      <c r="D86" s="239"/>
      <c r="E86" s="239"/>
      <c r="F86" s="492"/>
      <c r="G86" s="34"/>
      <c r="H86" s="239"/>
      <c r="I86" s="238"/>
      <c r="J86" s="239"/>
      <c r="K86" s="239"/>
      <c r="L86" s="239"/>
      <c r="M86" s="414"/>
      <c r="N86" s="414"/>
      <c r="O86" s="414"/>
      <c r="P86" s="239"/>
      <c r="Q86" s="237"/>
      <c r="R86" s="19"/>
    </row>
    <row r="87" spans="2:18" ht="4.5" customHeight="1">
      <c r="B87" s="242"/>
      <c r="C87" s="239"/>
      <c r="D87" s="239"/>
      <c r="E87" s="239"/>
      <c r="F87" s="496"/>
      <c r="G87" s="34"/>
      <c r="H87" s="239"/>
      <c r="I87" s="238"/>
      <c r="J87" s="238"/>
      <c r="K87" s="238"/>
      <c r="L87" s="238"/>
      <c r="M87" s="404"/>
      <c r="N87" s="404"/>
      <c r="O87" s="404"/>
      <c r="P87" s="402"/>
      <c r="Q87" s="237"/>
      <c r="R87" s="19"/>
    </row>
    <row r="88" spans="2:18" ht="6.75" customHeight="1">
      <c r="B88" s="242"/>
      <c r="C88" s="242"/>
      <c r="D88" s="242"/>
      <c r="E88" s="242"/>
      <c r="F88" s="239"/>
      <c r="G88" s="242"/>
      <c r="H88" s="242"/>
      <c r="I88" s="237"/>
      <c r="J88" s="237"/>
      <c r="K88" s="237"/>
      <c r="L88" s="237"/>
      <c r="M88" s="237"/>
      <c r="N88" s="237"/>
      <c r="O88" s="237"/>
      <c r="P88" s="237"/>
      <c r="Q88" s="237"/>
      <c r="R88" s="19"/>
    </row>
    <row r="89" spans="2:18" s="19" customFormat="1">
      <c r="B89" s="12"/>
      <c r="C89" s="12"/>
      <c r="D89" s="12"/>
      <c r="E89" s="12"/>
      <c r="F89" s="33"/>
      <c r="G89" s="12"/>
      <c r="H89" s="12"/>
    </row>
    <row r="90" spans="2:18" s="19" customFormat="1">
      <c r="B90" s="12"/>
      <c r="C90" s="12"/>
      <c r="D90" s="12"/>
      <c r="E90" s="12"/>
      <c r="F90" s="33"/>
      <c r="G90" s="12"/>
      <c r="H90" s="12"/>
    </row>
    <row r="91" spans="2:18" s="19" customFormat="1">
      <c r="B91" s="12"/>
      <c r="C91" s="12"/>
      <c r="D91" s="12"/>
      <c r="E91" s="12"/>
      <c r="F91" s="33"/>
      <c r="G91" s="12"/>
      <c r="H91" s="12"/>
    </row>
    <row r="92" spans="2:18" s="19" customFormat="1">
      <c r="B92" s="12"/>
      <c r="C92" s="12"/>
      <c r="D92" s="12"/>
      <c r="E92" s="12"/>
      <c r="F92" s="33"/>
      <c r="G92" s="12"/>
      <c r="H92" s="12"/>
    </row>
    <row r="93" spans="2:18" s="19" customFormat="1">
      <c r="B93" s="12"/>
      <c r="C93" s="12"/>
      <c r="D93" s="12"/>
      <c r="E93" s="12"/>
      <c r="F93" s="33"/>
      <c r="G93" s="12"/>
      <c r="H93" s="12"/>
    </row>
    <row r="94" spans="2:18">
      <c r="C94" s="12"/>
      <c r="D94" s="12"/>
      <c r="E94" s="12"/>
      <c r="F94" s="415"/>
    </row>
  </sheetData>
  <sheetProtection password="93EE" sheet="1" objects="1" scenarios="1"/>
  <mergeCells count="19">
    <mergeCell ref="G68:P68"/>
    <mergeCell ref="R38:R44"/>
    <mergeCell ref="J39:L39"/>
    <mergeCell ref="N51:P51"/>
    <mergeCell ref="N48:P48"/>
    <mergeCell ref="N52:P52"/>
    <mergeCell ref="G63:P63"/>
    <mergeCell ref="N43:P43"/>
    <mergeCell ref="N47:P47"/>
    <mergeCell ref="G65:P65"/>
    <mergeCell ref="N39:P39"/>
    <mergeCell ref="G64:P64"/>
    <mergeCell ref="H67:P67"/>
    <mergeCell ref="H66:P66"/>
    <mergeCell ref="N23:P23"/>
    <mergeCell ref="R4:R5"/>
    <mergeCell ref="R9:R10"/>
    <mergeCell ref="R12:R19"/>
    <mergeCell ref="R35:R36"/>
  </mergeCells>
  <dataValidations count="1">
    <dataValidation type="list" allowBlank="1" showInputMessage="1" showErrorMessage="1" sqref="C23" xr:uid="{00000000-0002-0000-2400-000000000000}">
      <formula1>"X"</formula1>
    </dataValidation>
  </dataValidations>
  <printOptions horizontalCentered="1"/>
  <pageMargins left="0" right="0" top="0.25" bottom="0.5" header="0.3" footer="0.3"/>
  <pageSetup scale="79" orientation="portrait" r:id="rId1"/>
  <headerFooter>
    <oddFooter>&amp;L&amp;9U.S. Copyright Office&amp;R&amp;9Form SA3E Long Form (Rev. 05-17)</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G85"/>
  <sheetViews>
    <sheetView showGridLines="0" topLeftCell="A17" workbookViewId="0">
      <selection activeCell="B46" sqref="B46"/>
    </sheetView>
  </sheetViews>
  <sheetFormatPr defaultColWidth="9.140625" defaultRowHeight="12.75"/>
  <cols>
    <col min="1" max="1" width="9.140625" style="743" customWidth="1"/>
    <col min="2" max="2" width="1.85546875" style="742" customWidth="1"/>
    <col min="3" max="3" width="55.5703125" style="742" customWidth="1"/>
    <col min="4" max="4" width="4.5703125" style="743" bestFit="1" customWidth="1"/>
    <col min="5" max="5" width="5.85546875" style="743" customWidth="1"/>
    <col min="6" max="6" width="1.5703125" style="742" customWidth="1"/>
    <col min="7" max="7" width="61.5703125" style="742" customWidth="1"/>
    <col min="8" max="8" width="9.140625" style="743" customWidth="1"/>
    <col min="9" max="16384" width="9.140625" style="743"/>
  </cols>
  <sheetData>
    <row r="1" spans="2:7" ht="15">
      <c r="B1" s="1087" t="str">
        <f>CONCATENATE("ACCOUNTING PERIOD:  ",'General Data Input tab'!$D$2)</f>
        <v>ACCOUNTING PERIOD:  0</v>
      </c>
    </row>
    <row r="2" spans="2:7">
      <c r="B2" s="503"/>
      <c r="C2" s="503"/>
      <c r="D2" s="504"/>
      <c r="E2" s="504"/>
      <c r="F2" s="503"/>
      <c r="G2" s="99" t="s">
        <v>1201</v>
      </c>
    </row>
    <row r="3" spans="2:7" ht="19.5" customHeight="1">
      <c r="G3" s="183" t="s">
        <v>958</v>
      </c>
    </row>
    <row r="4" spans="2:7" ht="15">
      <c r="B4" s="749" t="s">
        <v>1200</v>
      </c>
      <c r="F4" s="183" t="s">
        <v>1461</v>
      </c>
    </row>
    <row r="5" spans="2:7" ht="15">
      <c r="B5" s="749" t="s">
        <v>1199</v>
      </c>
      <c r="F5" s="183" t="s">
        <v>1198</v>
      </c>
    </row>
    <row r="6" spans="2:7">
      <c r="B6" s="183" t="s">
        <v>1197</v>
      </c>
      <c r="F6" s="183" t="s">
        <v>1196</v>
      </c>
    </row>
    <row r="7" spans="2:7">
      <c r="B7" s="183" t="s">
        <v>1195</v>
      </c>
      <c r="F7" s="183" t="s">
        <v>1194</v>
      </c>
    </row>
    <row r="8" spans="2:7" ht="6" customHeight="1">
      <c r="B8" s="1803" t="s">
        <v>1193</v>
      </c>
      <c r="C8" s="1803"/>
      <c r="D8" s="1803"/>
    </row>
    <row r="9" spans="2:7" ht="6" customHeight="1">
      <c r="B9" s="1803"/>
      <c r="C9" s="1803"/>
      <c r="D9" s="1803"/>
      <c r="F9" s="752"/>
      <c r="G9" s="753"/>
    </row>
    <row r="10" spans="2:7">
      <c r="B10" s="183" t="s">
        <v>959</v>
      </c>
      <c r="F10" s="253"/>
      <c r="G10" s="426" t="s">
        <v>953</v>
      </c>
    </row>
    <row r="11" spans="2:7">
      <c r="B11" s="183" t="s">
        <v>1522</v>
      </c>
      <c r="F11" s="253"/>
      <c r="G11" s="426" t="s">
        <v>1192</v>
      </c>
    </row>
    <row r="12" spans="2:7">
      <c r="F12" s="253"/>
      <c r="G12" s="426" t="s">
        <v>1191</v>
      </c>
    </row>
    <row r="13" spans="2:7" ht="13.5">
      <c r="B13" s="750" t="s">
        <v>1190</v>
      </c>
      <c r="F13" s="253"/>
      <c r="G13" s="426" t="s">
        <v>1189</v>
      </c>
    </row>
    <row r="14" spans="2:7">
      <c r="B14" s="183" t="s">
        <v>1188</v>
      </c>
      <c r="F14" s="253"/>
      <c r="G14" s="426" t="s">
        <v>1187</v>
      </c>
    </row>
    <row r="15" spans="2:7">
      <c r="B15" s="183" t="s">
        <v>1185</v>
      </c>
      <c r="F15" s="253"/>
      <c r="G15" s="426" t="s">
        <v>1186</v>
      </c>
    </row>
    <row r="16" spans="2:7">
      <c r="B16" s="183" t="s">
        <v>1184</v>
      </c>
      <c r="F16" s="253"/>
      <c r="G16" s="426" t="s">
        <v>899</v>
      </c>
    </row>
    <row r="17" spans="2:7">
      <c r="B17" s="183" t="s">
        <v>503</v>
      </c>
      <c r="C17" s="183" t="s">
        <v>1182</v>
      </c>
      <c r="F17" s="253"/>
      <c r="G17" s="426" t="s">
        <v>1183</v>
      </c>
    </row>
    <row r="18" spans="2:7">
      <c r="B18" s="183" t="s">
        <v>1180</v>
      </c>
      <c r="F18" s="253"/>
      <c r="G18" s="426" t="s">
        <v>1181</v>
      </c>
    </row>
    <row r="19" spans="2:7">
      <c r="B19" s="183" t="s">
        <v>1178</v>
      </c>
      <c r="F19" s="253"/>
      <c r="G19" s="426" t="s">
        <v>1179</v>
      </c>
    </row>
    <row r="20" spans="2:7">
      <c r="B20" s="183" t="s">
        <v>1176</v>
      </c>
      <c r="F20" s="253"/>
      <c r="G20" s="426" t="s">
        <v>1177</v>
      </c>
    </row>
    <row r="21" spans="2:7">
      <c r="B21" s="183" t="s">
        <v>1174</v>
      </c>
      <c r="F21" s="253"/>
      <c r="G21" s="426" t="s">
        <v>1175</v>
      </c>
    </row>
    <row r="22" spans="2:7">
      <c r="F22" s="253"/>
      <c r="G22" s="426" t="s">
        <v>1173</v>
      </c>
    </row>
    <row r="23" spans="2:7">
      <c r="F23" s="253"/>
      <c r="G23" s="426" t="s">
        <v>1172</v>
      </c>
    </row>
    <row r="24" spans="2:7" ht="13.5">
      <c r="B24" s="750" t="s">
        <v>1170</v>
      </c>
      <c r="F24" s="253"/>
      <c r="G24" s="426" t="s">
        <v>1171</v>
      </c>
    </row>
    <row r="25" spans="2:7" ht="13.5">
      <c r="B25" s="750" t="s">
        <v>1462</v>
      </c>
      <c r="F25" s="253"/>
      <c r="G25" s="426" t="s">
        <v>1169</v>
      </c>
    </row>
    <row r="26" spans="2:7">
      <c r="B26" s="183" t="s">
        <v>891</v>
      </c>
      <c r="F26" s="253"/>
      <c r="G26" s="426" t="s">
        <v>1168</v>
      </c>
    </row>
    <row r="27" spans="2:7">
      <c r="B27" s="183" t="s">
        <v>1166</v>
      </c>
      <c r="F27" s="253"/>
      <c r="G27" s="426" t="s">
        <v>1167</v>
      </c>
    </row>
    <row r="28" spans="2:7">
      <c r="B28" s="183" t="s">
        <v>1164</v>
      </c>
      <c r="F28" s="253"/>
      <c r="G28" s="426" t="s">
        <v>1165</v>
      </c>
    </row>
    <row r="29" spans="2:7">
      <c r="B29" s="183" t="s">
        <v>1162</v>
      </c>
      <c r="F29" s="253"/>
      <c r="G29" s="426" t="s">
        <v>1163</v>
      </c>
    </row>
    <row r="30" spans="2:7">
      <c r="B30" s="183" t="s">
        <v>896</v>
      </c>
      <c r="D30" s="744">
        <v>1</v>
      </c>
      <c r="F30" s="253"/>
      <c r="G30" s="426" t="s">
        <v>1161</v>
      </c>
    </row>
    <row r="31" spans="2:7">
      <c r="B31" s="183" t="s">
        <v>897</v>
      </c>
      <c r="D31" s="744">
        <v>0.25</v>
      </c>
      <c r="F31" s="253"/>
      <c r="G31" s="426" t="s">
        <v>900</v>
      </c>
    </row>
    <row r="32" spans="2:7">
      <c r="B32" s="183" t="s">
        <v>898</v>
      </c>
      <c r="D32" s="744">
        <v>0.25</v>
      </c>
      <c r="F32" s="253"/>
      <c r="G32" s="426" t="s">
        <v>1160</v>
      </c>
    </row>
    <row r="33" spans="2:7">
      <c r="B33" s="183" t="s">
        <v>1158</v>
      </c>
      <c r="F33" s="253"/>
      <c r="G33" s="426" t="s">
        <v>1159</v>
      </c>
    </row>
    <row r="34" spans="2:7" ht="10.5" customHeight="1">
      <c r="C34" s="1803" t="s">
        <v>890</v>
      </c>
      <c r="D34" s="1803"/>
      <c r="F34" s="253"/>
      <c r="G34" s="426" t="s">
        <v>1677</v>
      </c>
    </row>
    <row r="35" spans="2:7" ht="6" customHeight="1">
      <c r="C35" s="1803"/>
      <c r="D35" s="1803"/>
      <c r="F35" s="748"/>
      <c r="G35" s="117"/>
    </row>
    <row r="36" spans="2:7">
      <c r="B36" s="183" t="s">
        <v>1157</v>
      </c>
      <c r="G36" s="743"/>
    </row>
    <row r="37" spans="2:7">
      <c r="B37" s="183" t="s">
        <v>1463</v>
      </c>
      <c r="G37" s="743"/>
    </row>
    <row r="38" spans="2:7" ht="15.75" customHeight="1">
      <c r="B38" s="754" t="s">
        <v>1155</v>
      </c>
      <c r="F38" s="746"/>
      <c r="G38" s="747" t="s">
        <v>895</v>
      </c>
    </row>
    <row r="39" spans="2:7">
      <c r="B39" s="183" t="s">
        <v>1153</v>
      </c>
      <c r="F39" s="253"/>
      <c r="G39" s="426" t="s">
        <v>1156</v>
      </c>
    </row>
    <row r="40" spans="2:7">
      <c r="B40" s="183" t="s">
        <v>1151</v>
      </c>
      <c r="F40" s="253"/>
      <c r="G40" s="426" t="s">
        <v>1154</v>
      </c>
    </row>
    <row r="41" spans="2:7">
      <c r="B41" s="183" t="s">
        <v>1148</v>
      </c>
      <c r="F41" s="253"/>
      <c r="G41" s="426" t="s">
        <v>1152</v>
      </c>
    </row>
    <row r="42" spans="2:7">
      <c r="B42" s="183" t="s">
        <v>1146</v>
      </c>
      <c r="F42" s="253"/>
      <c r="G42" s="426" t="s">
        <v>1150</v>
      </c>
    </row>
    <row r="43" spans="2:7">
      <c r="C43" s="183" t="s">
        <v>892</v>
      </c>
      <c r="F43" s="253"/>
      <c r="G43" s="426" t="s">
        <v>1149</v>
      </c>
    </row>
    <row r="44" spans="2:7">
      <c r="B44" s="183" t="s">
        <v>1143</v>
      </c>
      <c r="F44" s="253"/>
      <c r="G44" s="426" t="s">
        <v>1147</v>
      </c>
    </row>
    <row r="45" spans="2:7">
      <c r="B45" s="183" t="s">
        <v>1141</v>
      </c>
      <c r="F45" s="253"/>
      <c r="G45" s="426" t="s">
        <v>1145</v>
      </c>
    </row>
    <row r="46" spans="2:7">
      <c r="B46" s="183" t="s">
        <v>1139</v>
      </c>
      <c r="F46" s="253"/>
      <c r="G46" s="426" t="s">
        <v>1144</v>
      </c>
    </row>
    <row r="47" spans="2:7">
      <c r="B47" s="183" t="s">
        <v>1137</v>
      </c>
      <c r="F47" s="253"/>
      <c r="G47" s="426" t="s">
        <v>1142</v>
      </c>
    </row>
    <row r="48" spans="2:7">
      <c r="B48" s="183"/>
      <c r="F48" s="253"/>
      <c r="G48" s="426" t="s">
        <v>1140</v>
      </c>
    </row>
    <row r="49" spans="2:7" ht="13.5">
      <c r="B49" s="750" t="s">
        <v>1135</v>
      </c>
      <c r="F49" s="253"/>
      <c r="G49" s="426" t="s">
        <v>1138</v>
      </c>
    </row>
    <row r="50" spans="2:7" s="755" customFormat="1" ht="17.25" customHeight="1">
      <c r="B50" s="756" t="s">
        <v>1464</v>
      </c>
      <c r="F50" s="757"/>
      <c r="G50" s="758" t="s">
        <v>1136</v>
      </c>
    </row>
    <row r="51" spans="2:7">
      <c r="B51" s="183" t="s">
        <v>954</v>
      </c>
      <c r="F51" s="743"/>
      <c r="G51" s="183"/>
    </row>
    <row r="52" spans="2:7" ht="13.5">
      <c r="B52" s="183" t="s">
        <v>1131</v>
      </c>
      <c r="F52" s="750" t="s">
        <v>1134</v>
      </c>
      <c r="G52" s="745"/>
    </row>
    <row r="53" spans="2:7" ht="13.5">
      <c r="B53" s="183" t="s">
        <v>1129</v>
      </c>
      <c r="F53" s="750" t="s">
        <v>1133</v>
      </c>
      <c r="G53" s="745"/>
    </row>
    <row r="54" spans="2:7">
      <c r="C54" s="183" t="s">
        <v>955</v>
      </c>
      <c r="F54" s="183" t="s">
        <v>1132</v>
      </c>
    </row>
    <row r="55" spans="2:7">
      <c r="B55" s="183" t="s">
        <v>1127</v>
      </c>
      <c r="G55" s="183" t="s">
        <v>1130</v>
      </c>
    </row>
    <row r="56" spans="2:7">
      <c r="C56" s="183" t="s">
        <v>956</v>
      </c>
      <c r="F56" s="183" t="s">
        <v>1589</v>
      </c>
    </row>
    <row r="57" spans="2:7">
      <c r="B57" s="183" t="s">
        <v>1124</v>
      </c>
      <c r="G57" s="183" t="s">
        <v>1128</v>
      </c>
    </row>
    <row r="58" spans="2:7">
      <c r="B58" s="183" t="s">
        <v>1122</v>
      </c>
      <c r="G58" s="183" t="s">
        <v>1126</v>
      </c>
    </row>
    <row r="59" spans="2:7">
      <c r="F59" s="183" t="s">
        <v>1125</v>
      </c>
    </row>
    <row r="60" spans="2:7" ht="13.5">
      <c r="B60" s="750" t="s">
        <v>1119</v>
      </c>
      <c r="G60" s="183" t="s">
        <v>1123</v>
      </c>
    </row>
    <row r="61" spans="2:7">
      <c r="B61" s="183" t="s">
        <v>1118</v>
      </c>
      <c r="G61" s="183" t="s">
        <v>1121</v>
      </c>
    </row>
    <row r="62" spans="2:7">
      <c r="B62" s="183" t="s">
        <v>1116</v>
      </c>
      <c r="G62" s="183" t="s">
        <v>1120</v>
      </c>
    </row>
    <row r="63" spans="2:7">
      <c r="B63" s="183" t="s">
        <v>1114</v>
      </c>
    </row>
    <row r="64" spans="2:7" ht="13.5">
      <c r="B64" s="183" t="s">
        <v>380</v>
      </c>
      <c r="F64" s="750" t="s">
        <v>1117</v>
      </c>
      <c r="G64" s="751"/>
    </row>
    <row r="65" spans="2:7" ht="13.5">
      <c r="F65" s="750" t="s">
        <v>1115</v>
      </c>
      <c r="G65" s="751"/>
    </row>
    <row r="66" spans="2:7" ht="13.5">
      <c r="B66" s="750" t="s">
        <v>378</v>
      </c>
      <c r="F66" s="183" t="s">
        <v>1113</v>
      </c>
    </row>
    <row r="67" spans="2:7">
      <c r="B67" s="183" t="s">
        <v>376</v>
      </c>
      <c r="G67" s="183" t="s">
        <v>901</v>
      </c>
    </row>
    <row r="68" spans="2:7">
      <c r="B68" s="183" t="s">
        <v>374</v>
      </c>
      <c r="G68" s="183" t="s">
        <v>379</v>
      </c>
    </row>
    <row r="69" spans="2:7">
      <c r="B69" s="183" t="s">
        <v>372</v>
      </c>
      <c r="G69" s="183" t="s">
        <v>377</v>
      </c>
    </row>
    <row r="70" spans="2:7">
      <c r="B70" s="183" t="s">
        <v>957</v>
      </c>
      <c r="F70" s="183" t="s">
        <v>375</v>
      </c>
    </row>
    <row r="71" spans="2:7">
      <c r="B71" s="183" t="s">
        <v>595</v>
      </c>
      <c r="G71" s="183" t="s">
        <v>373</v>
      </c>
    </row>
    <row r="72" spans="2:7">
      <c r="B72" s="183" t="s">
        <v>596</v>
      </c>
      <c r="G72" s="183" t="s">
        <v>371</v>
      </c>
    </row>
    <row r="73" spans="2:7">
      <c r="C73" s="183" t="s">
        <v>893</v>
      </c>
      <c r="G73" s="183" t="s">
        <v>370</v>
      </c>
    </row>
    <row r="74" spans="2:7">
      <c r="B74" s="183" t="s">
        <v>367</v>
      </c>
      <c r="F74" s="183" t="s">
        <v>369</v>
      </c>
    </row>
    <row r="75" spans="2:7">
      <c r="B75" s="183" t="s">
        <v>365</v>
      </c>
      <c r="G75" s="183" t="s">
        <v>368</v>
      </c>
    </row>
    <row r="76" spans="2:7">
      <c r="B76" s="183" t="s">
        <v>363</v>
      </c>
      <c r="G76" s="183" t="s">
        <v>366</v>
      </c>
    </row>
    <row r="77" spans="2:7">
      <c r="B77" s="183" t="s">
        <v>361</v>
      </c>
      <c r="G77" s="183" t="s">
        <v>364</v>
      </c>
    </row>
    <row r="78" spans="2:7">
      <c r="B78" s="183" t="s">
        <v>359</v>
      </c>
      <c r="G78" s="183" t="s">
        <v>362</v>
      </c>
    </row>
    <row r="79" spans="2:7">
      <c r="B79" s="183" t="s">
        <v>357</v>
      </c>
      <c r="G79" s="183" t="s">
        <v>360</v>
      </c>
    </row>
    <row r="80" spans="2:7">
      <c r="C80" s="183" t="s">
        <v>894</v>
      </c>
      <c r="F80" s="183" t="s">
        <v>358</v>
      </c>
    </row>
    <row r="81" spans="2:7">
      <c r="B81" s="183" t="s">
        <v>902</v>
      </c>
      <c r="G81" s="183" t="s">
        <v>356</v>
      </c>
    </row>
    <row r="82" spans="2:7">
      <c r="B82" s="183" t="s">
        <v>353</v>
      </c>
      <c r="G82" s="183" t="s">
        <v>355</v>
      </c>
    </row>
    <row r="83" spans="2:7">
      <c r="B83" s="183" t="s">
        <v>351</v>
      </c>
      <c r="F83" s="183" t="s">
        <v>354</v>
      </c>
    </row>
    <row r="84" spans="2:7">
      <c r="B84" s="183" t="s">
        <v>350</v>
      </c>
      <c r="G84" s="183" t="s">
        <v>352</v>
      </c>
    </row>
    <row r="85" spans="2:7">
      <c r="B85" s="183" t="s">
        <v>349</v>
      </c>
    </row>
  </sheetData>
  <sheetProtection password="93EE" sheet="1" objects="1" scenarios="1"/>
  <mergeCells count="2">
    <mergeCell ref="B8:D9"/>
    <mergeCell ref="C34:D35"/>
  </mergeCells>
  <printOptions horizontalCentered="1"/>
  <pageMargins left="0" right="0" top="0.25" bottom="0.5" header="0.3" footer="0.3"/>
  <pageSetup scale="70" orientation="portrait" r:id="rId1"/>
  <headerFooter>
    <oddFooter>&amp;L&amp;9U.S. Copyright Office&amp;R&amp;9Form SA3E Long Form (Rev. 05-17)</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57"/>
  <sheetViews>
    <sheetView showGridLines="0" topLeftCell="A20" workbookViewId="0">
      <selection activeCell="C34" sqref="C34"/>
    </sheetView>
  </sheetViews>
  <sheetFormatPr defaultColWidth="9.140625" defaultRowHeight="15"/>
  <cols>
    <col min="2" max="2" width="1.42578125" style="2" customWidth="1"/>
    <col min="3" max="3" width="18.140625" style="2" customWidth="1"/>
    <col min="4" max="4" width="7.85546875" style="2" customWidth="1"/>
    <col min="5" max="5" width="5.85546875" style="2" customWidth="1"/>
    <col min="6" max="6" width="8.85546875" customWidth="1"/>
    <col min="7" max="7" width="4.5703125" customWidth="1"/>
    <col min="8" max="8" width="1" customWidth="1"/>
    <col min="9" max="9" width="11.42578125" customWidth="1"/>
    <col min="10" max="10" width="1" customWidth="1"/>
    <col min="11" max="11" width="1.5703125" customWidth="1"/>
    <col min="12" max="12" width="2.5703125" style="2" customWidth="1"/>
    <col min="13" max="13" width="8.140625" style="2" customWidth="1"/>
    <col min="14" max="14" width="1.140625" customWidth="1"/>
    <col min="15" max="15" width="8.140625" customWidth="1"/>
    <col min="16" max="16" width="10.85546875" bestFit="1" customWidth="1"/>
    <col min="17" max="17" width="1" customWidth="1"/>
    <col min="18" max="18" width="4.5703125" customWidth="1"/>
    <col min="19" max="19" width="12.42578125" customWidth="1"/>
    <col min="20" max="20" width="2.85546875" customWidth="1"/>
    <col min="21" max="21" width="11" customWidth="1"/>
  </cols>
  <sheetData>
    <row r="1" spans="2:21">
      <c r="U1" s="1086" t="str">
        <f>CONCATENATE("ACCOUNTING PERIOD:  ",'General Data Input tab'!$D$2)</f>
        <v>ACCOUNTING PERIOD:  0</v>
      </c>
    </row>
    <row r="2" spans="2:21">
      <c r="B2" s="858" t="s">
        <v>1305</v>
      </c>
      <c r="C2" s="7"/>
      <c r="D2" s="7"/>
      <c r="E2" s="7"/>
      <c r="F2" s="20"/>
      <c r="G2" s="20"/>
      <c r="H2" s="20"/>
      <c r="I2" s="20"/>
      <c r="J2" s="20"/>
      <c r="K2" s="20"/>
      <c r="L2" s="7"/>
      <c r="M2" s="7"/>
      <c r="N2" s="20"/>
      <c r="O2" s="20"/>
      <c r="P2" s="20"/>
      <c r="Q2" s="20"/>
      <c r="R2" s="20"/>
      <c r="S2" s="20"/>
      <c r="T2" s="20"/>
      <c r="U2" s="99"/>
    </row>
    <row r="3" spans="2:21" ht="11.25" customHeight="1">
      <c r="B3" s="66" t="s">
        <v>1304</v>
      </c>
      <c r="L3" s="123"/>
      <c r="M3" s="118" t="s">
        <v>1303</v>
      </c>
      <c r="N3" s="150"/>
    </row>
    <row r="4" spans="2:21" ht="12.95" customHeight="1">
      <c r="B4" s="66" t="s">
        <v>1133</v>
      </c>
      <c r="L4" s="118" t="s">
        <v>1302</v>
      </c>
      <c r="M4" s="123"/>
      <c r="N4" s="150"/>
    </row>
    <row r="5" spans="2:21" ht="12.95" customHeight="1">
      <c r="B5" s="118" t="s">
        <v>1301</v>
      </c>
      <c r="C5" s="123"/>
      <c r="L5" s="118" t="s">
        <v>1300</v>
      </c>
      <c r="M5" s="123"/>
      <c r="N5" s="150"/>
    </row>
    <row r="6" spans="2:21" ht="12.95" customHeight="1">
      <c r="B6" s="118" t="s">
        <v>1299</v>
      </c>
      <c r="C6" s="123"/>
      <c r="L6" s="118" t="s">
        <v>1298</v>
      </c>
      <c r="M6" s="123"/>
      <c r="N6" s="150"/>
    </row>
    <row r="7" spans="2:21" ht="12.95" customHeight="1">
      <c r="B7" s="118" t="s">
        <v>1297</v>
      </c>
      <c r="C7" s="123"/>
      <c r="L7" s="123"/>
      <c r="M7" s="118" t="s">
        <v>1296</v>
      </c>
      <c r="N7" s="150"/>
    </row>
    <row r="8" spans="2:21" ht="12.95" customHeight="1">
      <c r="B8" s="118" t="s">
        <v>1295</v>
      </c>
      <c r="C8" s="123"/>
      <c r="L8" s="118" t="s">
        <v>1294</v>
      </c>
      <c r="M8" s="123"/>
      <c r="N8" s="150"/>
    </row>
    <row r="9" spans="2:21" ht="12.95" customHeight="1">
      <c r="B9" s="118" t="s">
        <v>1293</v>
      </c>
      <c r="C9" s="123"/>
      <c r="L9" s="123"/>
      <c r="M9" s="118" t="s">
        <v>1292</v>
      </c>
      <c r="N9" s="150"/>
    </row>
    <row r="10" spans="2:21" ht="12.95" customHeight="1">
      <c r="B10" s="123"/>
      <c r="C10" s="118" t="s">
        <v>1291</v>
      </c>
      <c r="L10" s="118" t="s">
        <v>1290</v>
      </c>
      <c r="M10" s="123"/>
      <c r="N10" s="150"/>
    </row>
    <row r="11" spans="2:21" ht="12.95" customHeight="1">
      <c r="B11" s="123"/>
      <c r="C11" s="118" t="s">
        <v>1289</v>
      </c>
      <c r="L11" s="118" t="s">
        <v>1288</v>
      </c>
      <c r="M11" s="123"/>
      <c r="N11" s="150"/>
    </row>
    <row r="12" spans="2:21" ht="12.95" customHeight="1">
      <c r="B12" s="123"/>
      <c r="C12" s="118" t="s">
        <v>1287</v>
      </c>
      <c r="F12" s="62" t="s">
        <v>1286</v>
      </c>
      <c r="G12" s="62"/>
      <c r="H12" s="62"/>
      <c r="L12" s="123"/>
      <c r="M12" s="122" t="s">
        <v>724</v>
      </c>
      <c r="N12" s="150"/>
    </row>
    <row r="13" spans="2:21" ht="12.95" customHeight="1">
      <c r="B13" s="123"/>
      <c r="C13" s="118" t="s">
        <v>1285</v>
      </c>
      <c r="F13" s="62" t="s">
        <v>1284</v>
      </c>
      <c r="G13" s="62"/>
      <c r="H13" s="62"/>
      <c r="L13" s="118" t="s">
        <v>1283</v>
      </c>
      <c r="M13" s="123"/>
      <c r="N13" s="150"/>
    </row>
    <row r="14" spans="2:21" ht="12.95" customHeight="1">
      <c r="B14" s="123"/>
      <c r="C14" s="118" t="s">
        <v>176</v>
      </c>
      <c r="F14" s="62" t="s">
        <v>1282</v>
      </c>
      <c r="G14" s="62"/>
      <c r="H14" s="62"/>
      <c r="L14" s="118" t="s">
        <v>1281</v>
      </c>
      <c r="M14" s="123"/>
      <c r="N14" s="150"/>
    </row>
    <row r="15" spans="2:21" ht="12.95" customHeight="1">
      <c r="B15" s="122" t="s">
        <v>1280</v>
      </c>
      <c r="C15" s="123"/>
      <c r="L15" s="118" t="s">
        <v>1279</v>
      </c>
      <c r="M15" s="123"/>
      <c r="N15" s="150"/>
    </row>
    <row r="16" spans="2:21" ht="12.95" customHeight="1">
      <c r="B16" s="118" t="s">
        <v>1278</v>
      </c>
      <c r="C16" s="123"/>
      <c r="L16" s="118" t="s">
        <v>1277</v>
      </c>
      <c r="M16" s="123"/>
      <c r="N16" s="150"/>
    </row>
    <row r="17" spans="2:21" ht="12.95" customHeight="1">
      <c r="B17" s="123"/>
      <c r="C17" s="118" t="s">
        <v>1276</v>
      </c>
      <c r="L17" s="118" t="s">
        <v>1275</v>
      </c>
      <c r="M17" s="123"/>
      <c r="N17" s="150"/>
    </row>
    <row r="18" spans="2:21" ht="12.95" customHeight="1">
      <c r="B18" s="118" t="s">
        <v>1274</v>
      </c>
      <c r="C18" s="123"/>
      <c r="L18" s="123"/>
      <c r="M18" s="122" t="s">
        <v>725</v>
      </c>
      <c r="N18" s="150"/>
    </row>
    <row r="19" spans="2:21" ht="12.95" customHeight="1">
      <c r="B19" s="118" t="s">
        <v>1273</v>
      </c>
      <c r="C19" s="123"/>
      <c r="L19" s="118" t="s">
        <v>1272</v>
      </c>
      <c r="M19" s="123"/>
      <c r="N19" s="150"/>
    </row>
    <row r="20" spans="2:21" ht="12.95" customHeight="1">
      <c r="B20" s="123"/>
      <c r="C20" s="118" t="s">
        <v>1271</v>
      </c>
      <c r="L20" s="118" t="s">
        <v>1270</v>
      </c>
      <c r="M20" s="123"/>
      <c r="N20" s="150"/>
    </row>
    <row r="21" spans="2:21" ht="12.95" customHeight="1">
      <c r="B21" s="123"/>
      <c r="C21" s="118" t="s">
        <v>1269</v>
      </c>
      <c r="L21" s="118" t="s">
        <v>1268</v>
      </c>
      <c r="M21" s="123"/>
      <c r="N21" s="150"/>
    </row>
    <row r="22" spans="2:21" ht="12.95" customHeight="1">
      <c r="B22" s="118" t="s">
        <v>1267</v>
      </c>
      <c r="C22" s="123"/>
      <c r="L22" s="123"/>
      <c r="M22" s="118" t="s">
        <v>1266</v>
      </c>
      <c r="N22" s="150"/>
    </row>
    <row r="23" spans="2:21" ht="12.95" customHeight="1">
      <c r="B23" s="123"/>
      <c r="C23" s="118" t="s">
        <v>1265</v>
      </c>
      <c r="L23" s="118" t="s">
        <v>1264</v>
      </c>
      <c r="M23" s="123"/>
      <c r="N23" s="150"/>
    </row>
    <row r="24" spans="2:21" ht="12.95" customHeight="1">
      <c r="B24" s="118" t="s">
        <v>1263</v>
      </c>
      <c r="C24" s="123"/>
      <c r="L24" s="123"/>
      <c r="M24" s="118" t="s">
        <v>1262</v>
      </c>
      <c r="N24" s="150"/>
    </row>
    <row r="25" spans="2:21" ht="12.95" customHeight="1">
      <c r="B25" s="118" t="s">
        <v>1261</v>
      </c>
      <c r="C25" s="123"/>
      <c r="L25" s="123"/>
      <c r="M25" s="123"/>
      <c r="N25" s="150"/>
    </row>
    <row r="26" spans="2:21" ht="12.95" customHeight="1">
      <c r="B26" s="123"/>
      <c r="C26" s="118" t="s">
        <v>1260</v>
      </c>
      <c r="L26" s="185" t="s">
        <v>1259</v>
      </c>
      <c r="M26" s="123"/>
      <c r="N26" s="150"/>
    </row>
    <row r="27" spans="2:21" ht="12.95" customHeight="1">
      <c r="B27" s="118" t="s">
        <v>1258</v>
      </c>
      <c r="C27" s="123"/>
      <c r="L27" s="185" t="s">
        <v>1257</v>
      </c>
      <c r="M27" s="123"/>
      <c r="N27" s="150"/>
    </row>
    <row r="28" spans="2:21" ht="12.95" customHeight="1">
      <c r="B28" s="118" t="s">
        <v>1256</v>
      </c>
      <c r="C28" s="123"/>
      <c r="L28" s="185" t="s">
        <v>1255</v>
      </c>
      <c r="M28" s="123"/>
      <c r="N28" s="150"/>
    </row>
    <row r="29" spans="2:21" ht="12.95" customHeight="1">
      <c r="B29" s="123"/>
      <c r="C29" s="118" t="s">
        <v>1254</v>
      </c>
      <c r="L29" s="185" t="s">
        <v>1253</v>
      </c>
      <c r="M29" s="123"/>
      <c r="N29" s="150"/>
    </row>
    <row r="30" spans="2:21" ht="12.95" customHeight="1">
      <c r="B30" s="118" t="s">
        <v>1252</v>
      </c>
      <c r="C30" s="123"/>
      <c r="L30" s="123"/>
      <c r="M30" s="123"/>
      <c r="N30" s="150"/>
    </row>
    <row r="31" spans="2:21" ht="18.75" customHeight="1">
      <c r="B31" s="4"/>
      <c r="C31" s="4"/>
      <c r="D31" s="4"/>
      <c r="E31" s="4"/>
      <c r="F31" s="18"/>
      <c r="G31" s="18"/>
      <c r="H31" s="18"/>
      <c r="I31" s="1804" t="s">
        <v>1251</v>
      </c>
      <c r="J31" s="1804"/>
      <c r="K31" s="1804"/>
      <c r="L31" s="1804"/>
      <c r="M31" s="1804"/>
      <c r="N31" s="18"/>
      <c r="O31" s="18"/>
      <c r="P31" s="18"/>
      <c r="Q31" s="18"/>
      <c r="R31" s="18"/>
      <c r="S31" s="18"/>
      <c r="T31" s="18"/>
      <c r="U31" s="18"/>
    </row>
    <row r="32" spans="2:21" ht="19.5" customHeight="1">
      <c r="B32" s="7"/>
      <c r="C32" s="1806" t="s">
        <v>1250</v>
      </c>
      <c r="D32" s="1806"/>
      <c r="E32" s="1806"/>
      <c r="F32" s="1806"/>
      <c r="G32" s="1806"/>
      <c r="H32" s="1806"/>
      <c r="I32" s="1806"/>
      <c r="J32" s="1806"/>
      <c r="K32" s="1806"/>
      <c r="L32" s="1806"/>
      <c r="M32" s="1806"/>
      <c r="N32" s="1806"/>
      <c r="O32" s="1806"/>
      <c r="P32" s="1806"/>
      <c r="Q32" s="1806"/>
      <c r="R32" s="1806"/>
      <c r="S32" s="1806"/>
      <c r="T32" s="1806"/>
      <c r="U32" s="1806"/>
    </row>
    <row r="33" spans="1:21" ht="12" customHeight="1">
      <c r="B33" s="190"/>
      <c r="C33" s="952"/>
      <c r="D33" s="190"/>
      <c r="E33" s="50" t="s">
        <v>1249</v>
      </c>
      <c r="K33" s="60" t="s">
        <v>177</v>
      </c>
    </row>
    <row r="34" spans="1:21" ht="12" customHeight="1">
      <c r="B34" s="190"/>
      <c r="C34" s="952" t="s">
        <v>729</v>
      </c>
      <c r="D34" s="190"/>
      <c r="E34" s="124" t="s">
        <v>450</v>
      </c>
      <c r="I34" s="63" t="s">
        <v>1205</v>
      </c>
      <c r="J34" s="62"/>
      <c r="K34" s="63" t="s">
        <v>1248</v>
      </c>
      <c r="N34" s="63" t="s">
        <v>1247</v>
      </c>
      <c r="U34" s="875" t="s">
        <v>962</v>
      </c>
    </row>
    <row r="35" spans="1:21" ht="12" customHeight="1">
      <c r="B35" s="190"/>
      <c r="C35" s="952" t="s">
        <v>728</v>
      </c>
      <c r="D35" s="190"/>
      <c r="E35" s="124" t="s">
        <v>1245</v>
      </c>
      <c r="I35" s="948">
        <v>1</v>
      </c>
      <c r="J35" s="147"/>
      <c r="K35" s="150"/>
      <c r="N35" s="63" t="s">
        <v>1244</v>
      </c>
      <c r="U35" s="875" t="s">
        <v>1243</v>
      </c>
    </row>
    <row r="36" spans="1:21" ht="12" customHeight="1">
      <c r="B36" s="190"/>
      <c r="C36" s="952" t="s">
        <v>1246</v>
      </c>
      <c r="D36" s="190"/>
      <c r="E36" s="124" t="s">
        <v>1241</v>
      </c>
      <c r="I36" s="948">
        <v>1</v>
      </c>
      <c r="J36" s="147"/>
      <c r="K36" s="63" t="s">
        <v>1232</v>
      </c>
      <c r="N36" s="63" t="s">
        <v>1240</v>
      </c>
      <c r="U36" s="940">
        <v>310000</v>
      </c>
    </row>
    <row r="37" spans="1:21" ht="12" customHeight="1">
      <c r="B37" s="190"/>
      <c r="C37" s="952" t="s">
        <v>1242</v>
      </c>
      <c r="D37" s="190"/>
      <c r="E37" s="124" t="s">
        <v>1239</v>
      </c>
      <c r="I37" s="949">
        <v>8.3000000000000004E-2</v>
      </c>
      <c r="J37" s="144"/>
      <c r="K37" s="63" t="s">
        <v>1222</v>
      </c>
      <c r="N37" s="63" t="s">
        <v>1231</v>
      </c>
      <c r="U37" s="941">
        <v>100000</v>
      </c>
    </row>
    <row r="38" spans="1:21" ht="12" customHeight="1">
      <c r="B38" s="190"/>
      <c r="C38" s="952" t="s">
        <v>1678</v>
      </c>
      <c r="D38" s="190"/>
      <c r="E38" s="124" t="s">
        <v>1238</v>
      </c>
      <c r="I38" s="949">
        <v>0.13900000000000001</v>
      </c>
      <c r="J38" s="144"/>
      <c r="K38" s="63" t="s">
        <v>1237</v>
      </c>
      <c r="N38" s="63" t="s">
        <v>1231</v>
      </c>
      <c r="U38" s="941">
        <v>70000</v>
      </c>
    </row>
    <row r="39" spans="1:21" ht="12" customHeight="1">
      <c r="B39" s="190"/>
      <c r="C39" s="952" t="s">
        <v>178</v>
      </c>
      <c r="D39" s="190"/>
      <c r="E39" s="124" t="s">
        <v>1236</v>
      </c>
      <c r="I39" s="950">
        <v>0.25</v>
      </c>
      <c r="J39" s="144"/>
      <c r="K39" s="63" t="s">
        <v>1223</v>
      </c>
      <c r="N39" s="63" t="s">
        <v>1235</v>
      </c>
      <c r="T39" s="20"/>
      <c r="U39" s="942">
        <v>120000</v>
      </c>
    </row>
    <row r="40" spans="1:21" ht="12" customHeight="1">
      <c r="B40" s="190"/>
      <c r="C40" s="190"/>
      <c r="D40" s="190"/>
      <c r="E40" s="874" t="s">
        <v>1234</v>
      </c>
      <c r="I40" s="949">
        <v>2.472</v>
      </c>
      <c r="J40" s="144"/>
      <c r="K40" s="150"/>
      <c r="N40" s="60" t="s">
        <v>1233</v>
      </c>
      <c r="U40" s="940">
        <v>600000</v>
      </c>
    </row>
    <row r="41" spans="1:21" ht="15.75" customHeight="1">
      <c r="A41" s="102"/>
      <c r="B41" s="971"/>
      <c r="C41" s="972"/>
      <c r="D41" s="973"/>
      <c r="E41" s="50" t="s">
        <v>174</v>
      </c>
      <c r="F41" s="18"/>
      <c r="G41" s="18"/>
      <c r="H41" s="18"/>
      <c r="I41" s="18"/>
      <c r="J41" s="18"/>
      <c r="K41" s="18"/>
      <c r="L41" s="4"/>
      <c r="M41" s="1807">
        <v>600000</v>
      </c>
      <c r="N41" s="1807"/>
      <c r="O41" s="1807"/>
      <c r="P41" s="18"/>
      <c r="Q41" s="18"/>
      <c r="R41" s="18"/>
      <c r="S41" s="18"/>
      <c r="T41" s="18"/>
      <c r="U41" s="18"/>
    </row>
    <row r="42" spans="1:21" ht="12" customHeight="1">
      <c r="A42" s="102"/>
      <c r="B42" s="972"/>
      <c r="C42" s="972"/>
      <c r="D42" s="974"/>
      <c r="E42" s="14"/>
      <c r="N42" s="139"/>
      <c r="O42" s="951" t="s">
        <v>1230</v>
      </c>
    </row>
    <row r="43" spans="1:21" ht="12" customHeight="1">
      <c r="A43" s="102"/>
      <c r="B43" s="972"/>
      <c r="C43" s="972"/>
      <c r="D43" s="972"/>
      <c r="E43" s="6"/>
      <c r="F43" s="20"/>
      <c r="G43" s="20"/>
      <c r="H43" s="20"/>
      <c r="I43" s="20"/>
      <c r="J43" s="20"/>
      <c r="K43" s="20"/>
      <c r="L43" s="7"/>
      <c r="M43" s="7"/>
      <c r="N43" s="1805">
        <v>6384</v>
      </c>
      <c r="O43" s="1805"/>
      <c r="P43" s="20"/>
      <c r="Q43" s="20"/>
      <c r="R43" s="20"/>
      <c r="S43" s="20"/>
      <c r="T43" s="20"/>
      <c r="U43" s="20"/>
    </row>
    <row r="44" spans="1:21" ht="12" customHeight="1">
      <c r="A44" s="102"/>
      <c r="B44" s="972"/>
      <c r="C44" s="972"/>
      <c r="D44" s="972"/>
      <c r="E44" s="874" t="s">
        <v>1229</v>
      </c>
      <c r="K44" s="932" t="s">
        <v>1228</v>
      </c>
      <c r="L44" s="4"/>
      <c r="M44" s="4"/>
      <c r="N44" s="18"/>
      <c r="O44" s="18"/>
      <c r="P44" s="18"/>
      <c r="Q44" s="5"/>
      <c r="R44" s="60" t="s">
        <v>1227</v>
      </c>
    </row>
    <row r="45" spans="1:21" ht="12" customHeight="1">
      <c r="A45" s="102"/>
      <c r="B45" s="972"/>
      <c r="C45" s="972"/>
      <c r="D45" s="972"/>
      <c r="E45" s="124" t="s">
        <v>1226</v>
      </c>
      <c r="K45" s="933" t="s">
        <v>1225</v>
      </c>
      <c r="L45" s="12"/>
      <c r="M45" s="12"/>
      <c r="N45" s="19"/>
      <c r="O45" s="19"/>
      <c r="P45" s="19"/>
      <c r="Q45" s="13"/>
      <c r="R45" s="63" t="s">
        <v>1224</v>
      </c>
    </row>
    <row r="46" spans="1:21" ht="12" customHeight="1">
      <c r="A46" s="102"/>
      <c r="B46" s="972"/>
      <c r="C46" s="972"/>
      <c r="D46" s="971"/>
      <c r="E46" s="14"/>
      <c r="K46" s="135"/>
      <c r="L46" s="12"/>
      <c r="M46" s="12"/>
      <c r="N46" s="19"/>
      <c r="O46" s="19"/>
      <c r="P46" s="19"/>
      <c r="Q46" s="13"/>
      <c r="R46" s="150"/>
    </row>
    <row r="47" spans="1:21" ht="12" customHeight="1">
      <c r="A47" s="102"/>
      <c r="B47" s="971"/>
      <c r="C47" s="972"/>
      <c r="D47" s="972"/>
      <c r="E47" s="124" t="s">
        <v>1221</v>
      </c>
      <c r="I47" s="938">
        <v>310000</v>
      </c>
      <c r="J47" s="145"/>
      <c r="K47" s="933" t="s">
        <v>1221</v>
      </c>
      <c r="L47" s="12"/>
      <c r="M47" s="12"/>
      <c r="N47" s="19"/>
      <c r="O47" s="19"/>
      <c r="P47" s="944">
        <v>170000</v>
      </c>
      <c r="Q47" s="13"/>
      <c r="R47" s="63" t="s">
        <v>1221</v>
      </c>
      <c r="U47" s="940">
        <v>120000</v>
      </c>
    </row>
    <row r="48" spans="1:21" ht="12" customHeight="1">
      <c r="A48" s="102"/>
      <c r="B48" s="972"/>
      <c r="C48" s="972"/>
      <c r="D48" s="972"/>
      <c r="E48" s="124" t="s">
        <v>1220</v>
      </c>
      <c r="I48" s="939">
        <v>2.472</v>
      </c>
      <c r="J48" s="144"/>
      <c r="K48" s="933" t="s">
        <v>1220</v>
      </c>
      <c r="L48" s="12"/>
      <c r="M48" s="12"/>
      <c r="N48" s="19"/>
      <c r="O48" s="19"/>
      <c r="P48" s="945">
        <v>1.083</v>
      </c>
      <c r="Q48" s="13"/>
      <c r="R48" s="63" t="s">
        <v>1220</v>
      </c>
      <c r="U48" s="939">
        <v>1.389</v>
      </c>
    </row>
    <row r="49" spans="1:25" ht="12" customHeight="1">
      <c r="A49" s="102"/>
      <c r="B49" s="972"/>
      <c r="C49" s="972"/>
      <c r="D49" s="972"/>
      <c r="E49" s="124" t="s">
        <v>1214</v>
      </c>
      <c r="I49" s="940">
        <v>6497.2</v>
      </c>
      <c r="J49" s="145"/>
      <c r="K49" s="933" t="s">
        <v>1214</v>
      </c>
      <c r="L49" s="12"/>
      <c r="M49" s="12"/>
      <c r="N49" s="19"/>
      <c r="O49" s="19"/>
      <c r="P49" s="944">
        <v>1907.71</v>
      </c>
      <c r="Q49" s="13"/>
      <c r="R49" s="63" t="s">
        <v>1214</v>
      </c>
      <c r="U49" s="940">
        <v>1604.03</v>
      </c>
    </row>
    <row r="50" spans="1:25" ht="12" customHeight="1">
      <c r="A50" s="102"/>
      <c r="B50" s="972"/>
      <c r="C50" s="972"/>
      <c r="D50" s="971"/>
      <c r="E50" s="931" t="s">
        <v>1219</v>
      </c>
      <c r="I50" s="941">
        <v>3298.4</v>
      </c>
      <c r="J50" s="146"/>
      <c r="K50" s="937" t="s">
        <v>1218</v>
      </c>
      <c r="L50" s="12"/>
      <c r="M50" s="12"/>
      <c r="N50" s="19"/>
      <c r="O50" s="19"/>
      <c r="P50" s="946">
        <v>1808.8</v>
      </c>
      <c r="Q50" s="13"/>
      <c r="R50" s="936" t="s">
        <v>1217</v>
      </c>
      <c r="U50" s="941">
        <v>1276.8</v>
      </c>
    </row>
    <row r="51" spans="1:25" ht="12" customHeight="1">
      <c r="A51" s="102"/>
      <c r="B51" s="972"/>
      <c r="C51" s="972"/>
      <c r="D51" s="971"/>
      <c r="E51" s="931" t="s">
        <v>723</v>
      </c>
      <c r="H51" s="20"/>
      <c r="I51" s="942">
        <v>3198.8</v>
      </c>
      <c r="K51" s="937" t="s">
        <v>1216</v>
      </c>
      <c r="L51" s="12"/>
      <c r="M51" s="12"/>
      <c r="N51" s="19"/>
      <c r="O51" s="19"/>
      <c r="P51" s="947">
        <v>98.91</v>
      </c>
      <c r="Q51" s="13"/>
      <c r="R51" s="936" t="s">
        <v>1215</v>
      </c>
      <c r="U51" s="947">
        <v>327.23</v>
      </c>
    </row>
    <row r="52" spans="1:25" ht="12" customHeight="1">
      <c r="A52" s="102"/>
      <c r="B52" s="972"/>
      <c r="C52" s="972"/>
      <c r="D52" s="972"/>
      <c r="E52" s="52" t="s">
        <v>1214</v>
      </c>
      <c r="F52" s="20"/>
      <c r="G52" s="20"/>
      <c r="H52" s="20"/>
      <c r="I52" s="943">
        <v>6497.2</v>
      </c>
      <c r="J52" s="186"/>
      <c r="K52" s="934" t="s">
        <v>1214</v>
      </c>
      <c r="L52" s="7"/>
      <c r="M52" s="7"/>
      <c r="N52" s="20"/>
      <c r="O52" s="20"/>
      <c r="P52" s="943">
        <v>1907.71</v>
      </c>
      <c r="Q52" s="76"/>
      <c r="R52" s="935" t="s">
        <v>1214</v>
      </c>
      <c r="S52" s="20"/>
      <c r="T52" s="20"/>
      <c r="U52" s="943">
        <v>1604.03</v>
      </c>
    </row>
    <row r="53" spans="1:25" ht="9" customHeight="1">
      <c r="A53" s="102"/>
      <c r="B53" s="972"/>
      <c r="C53" s="971"/>
      <c r="D53" s="972"/>
      <c r="E53" s="103"/>
    </row>
    <row r="54" spans="1:25" ht="13.5" customHeight="1">
      <c r="A54" s="102"/>
      <c r="B54" s="972"/>
      <c r="C54" s="971"/>
      <c r="D54" s="972"/>
      <c r="E54" s="874" t="s">
        <v>175</v>
      </c>
    </row>
    <row r="55" spans="1:25" ht="12" customHeight="1">
      <c r="A55" s="102"/>
      <c r="B55" s="972"/>
      <c r="C55" s="971"/>
      <c r="D55" s="972"/>
      <c r="E55" s="124" t="s">
        <v>730</v>
      </c>
    </row>
    <row r="56" spans="1:25" ht="12" customHeight="1">
      <c r="A56" s="102"/>
      <c r="B56" s="1371"/>
      <c r="C56" s="1372"/>
      <c r="D56" s="1371"/>
      <c r="E56" s="75"/>
      <c r="F56" s="20"/>
      <c r="G56" s="20"/>
      <c r="H56" s="20"/>
      <c r="I56" s="20"/>
      <c r="J56" s="20"/>
      <c r="K56" s="20"/>
      <c r="L56" s="7"/>
      <c r="M56" s="7"/>
      <c r="N56" s="20"/>
      <c r="O56" s="20"/>
      <c r="P56" s="20"/>
      <c r="Q56" s="20"/>
      <c r="R56" s="20"/>
      <c r="S56" s="20"/>
      <c r="T56" s="20"/>
      <c r="U56" s="20"/>
    </row>
    <row r="57" spans="1:25" ht="3.75" customHeight="1">
      <c r="B57" s="19"/>
      <c r="C57" s="12"/>
      <c r="D57" s="1360"/>
      <c r="E57" s="1360"/>
      <c r="F57" s="1360"/>
      <c r="G57" s="1360"/>
      <c r="H57" s="1359"/>
      <c r="I57" s="1359"/>
      <c r="J57" s="19"/>
      <c r="K57" s="1359"/>
      <c r="L57" s="1359"/>
      <c r="M57" s="1359"/>
      <c r="N57" s="1359"/>
      <c r="O57" s="1359"/>
      <c r="P57" s="19"/>
      <c r="Q57" s="19"/>
      <c r="R57" s="1359"/>
      <c r="S57" s="1359"/>
      <c r="T57" s="1359"/>
      <c r="U57" s="25"/>
      <c r="V57" s="19"/>
      <c r="W57" s="19"/>
      <c r="X57" s="19"/>
      <c r="Y57" s="19"/>
    </row>
  </sheetData>
  <sheetProtection password="93EE" sheet="1" objects="1" scenarios="1"/>
  <mergeCells count="4">
    <mergeCell ref="I31:M31"/>
    <mergeCell ref="N43:O43"/>
    <mergeCell ref="C32:U32"/>
    <mergeCell ref="M41:O41"/>
  </mergeCells>
  <printOptions horizontalCentered="1"/>
  <pageMargins left="0" right="0" top="0.25" bottom="0.5" header="0.3" footer="0.3"/>
  <pageSetup scale="81" orientation="portrait" r:id="rId1"/>
  <headerFooter>
    <oddFooter>&amp;L&amp;9U.S. Copyright Office&amp;R&amp;9Form SA3E Long Form (Rev. 05-17)</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F1285"/>
  <sheetViews>
    <sheetView workbookViewId="0">
      <pane ySplit="1" topLeftCell="A2" activePane="bottomLeft" state="frozen"/>
      <selection activeCell="L18" sqref="L18"/>
      <selection pane="bottomLeft" activeCell="A2" sqref="A2"/>
    </sheetView>
  </sheetViews>
  <sheetFormatPr defaultColWidth="9.140625" defaultRowHeight="15"/>
  <cols>
    <col min="1" max="1" width="13.42578125" style="998" customWidth="1"/>
    <col min="2" max="3" width="9.140625" style="999" customWidth="1"/>
    <col min="4" max="4" width="28.5703125" style="998" customWidth="1"/>
    <col min="5" max="5" width="8.85546875" style="1399" customWidth="1"/>
    <col min="6" max="6" width="9.5703125" style="1000" customWidth="1"/>
  </cols>
  <sheetData>
    <row r="1" spans="1:6" ht="45">
      <c r="A1" s="1001" t="s">
        <v>716</v>
      </c>
      <c r="B1" s="1002" t="s">
        <v>717</v>
      </c>
      <c r="C1" s="1002" t="s">
        <v>718</v>
      </c>
      <c r="D1" s="1001" t="s">
        <v>719</v>
      </c>
      <c r="E1" s="1398" t="s">
        <v>1205</v>
      </c>
      <c r="F1" s="1002" t="s">
        <v>210</v>
      </c>
    </row>
    <row r="2" spans="1:6">
      <c r="E2" s="1399" t="e">
        <f t="shared" ref="E2:E65" si="0">VLOOKUP(C2,DSE,2,FALSE)</f>
        <v>#N/A</v>
      </c>
      <c r="F2" s="1327"/>
    </row>
    <row r="3" spans="1:6">
      <c r="E3" s="1399" t="e">
        <f t="shared" si="0"/>
        <v>#N/A</v>
      </c>
      <c r="F3" s="1327"/>
    </row>
    <row r="4" spans="1:6">
      <c r="E4" s="1399" t="e">
        <f t="shared" si="0"/>
        <v>#N/A</v>
      </c>
      <c r="F4" s="1327"/>
    </row>
    <row r="5" spans="1:6">
      <c r="E5" s="1399" t="e">
        <f t="shared" si="0"/>
        <v>#N/A</v>
      </c>
      <c r="F5" s="1327"/>
    </row>
    <row r="6" spans="1:6">
      <c r="E6" s="1399" t="e">
        <f t="shared" si="0"/>
        <v>#N/A</v>
      </c>
      <c r="F6" s="1327"/>
    </row>
    <row r="7" spans="1:6">
      <c r="E7" s="1399" t="e">
        <f t="shared" si="0"/>
        <v>#N/A</v>
      </c>
      <c r="F7" s="1327"/>
    </row>
    <row r="8" spans="1:6">
      <c r="D8" s="998">
        <v>1</v>
      </c>
      <c r="E8" s="1399" t="e">
        <f t="shared" si="0"/>
        <v>#N/A</v>
      </c>
      <c r="F8" s="1327"/>
    </row>
    <row r="9" spans="1:6">
      <c r="E9" s="1399" t="e">
        <f t="shared" si="0"/>
        <v>#N/A</v>
      </c>
      <c r="F9" s="1327"/>
    </row>
    <row r="10" spans="1:6">
      <c r="E10" s="1399" t="e">
        <f t="shared" si="0"/>
        <v>#N/A</v>
      </c>
      <c r="F10" s="1327"/>
    </row>
    <row r="11" spans="1:6">
      <c r="E11" s="1399" t="e">
        <f t="shared" si="0"/>
        <v>#N/A</v>
      </c>
      <c r="F11" s="1327"/>
    </row>
    <row r="12" spans="1:6">
      <c r="E12" s="1399" t="e">
        <f t="shared" si="0"/>
        <v>#N/A</v>
      </c>
      <c r="F12" s="1327"/>
    </row>
    <row r="13" spans="1:6">
      <c r="E13" s="1399" t="e">
        <f t="shared" si="0"/>
        <v>#N/A</v>
      </c>
      <c r="F13" s="1327"/>
    </row>
    <row r="14" spans="1:6">
      <c r="E14" s="1399" t="e">
        <f t="shared" si="0"/>
        <v>#N/A</v>
      </c>
      <c r="F14" s="1327"/>
    </row>
    <row r="15" spans="1:6">
      <c r="E15" s="1399" t="e">
        <f t="shared" si="0"/>
        <v>#N/A</v>
      </c>
      <c r="F15" s="1327"/>
    </row>
    <row r="16" spans="1:6">
      <c r="E16" s="1399" t="e">
        <f t="shared" si="0"/>
        <v>#N/A</v>
      </c>
      <c r="F16" s="1327"/>
    </row>
    <row r="17" spans="5:6">
      <c r="E17" s="1399" t="e">
        <f t="shared" si="0"/>
        <v>#N/A</v>
      </c>
      <c r="F17" s="1327"/>
    </row>
    <row r="18" spans="5:6">
      <c r="E18" s="1399" t="e">
        <f t="shared" si="0"/>
        <v>#N/A</v>
      </c>
      <c r="F18" s="1327"/>
    </row>
    <row r="19" spans="5:6">
      <c r="E19" s="1399" t="e">
        <f t="shared" si="0"/>
        <v>#N/A</v>
      </c>
      <c r="F19" s="1327"/>
    </row>
    <row r="20" spans="5:6">
      <c r="E20" s="1399" t="e">
        <f t="shared" si="0"/>
        <v>#N/A</v>
      </c>
      <c r="F20" s="1327"/>
    </row>
    <row r="21" spans="5:6">
      <c r="E21" s="1399" t="e">
        <f t="shared" si="0"/>
        <v>#N/A</v>
      </c>
      <c r="F21" s="1327"/>
    </row>
    <row r="22" spans="5:6">
      <c r="E22" s="1399" t="e">
        <f t="shared" si="0"/>
        <v>#N/A</v>
      </c>
      <c r="F22" s="1327"/>
    </row>
    <row r="23" spans="5:6">
      <c r="E23" s="1399" t="e">
        <f t="shared" si="0"/>
        <v>#N/A</v>
      </c>
      <c r="F23" s="1327"/>
    </row>
    <row r="24" spans="5:6">
      <c r="E24" s="1399" t="e">
        <f t="shared" si="0"/>
        <v>#N/A</v>
      </c>
      <c r="F24" s="1327"/>
    </row>
    <row r="25" spans="5:6">
      <c r="E25" s="1399" t="e">
        <f t="shared" si="0"/>
        <v>#N/A</v>
      </c>
      <c r="F25" s="1327"/>
    </row>
    <row r="26" spans="5:6">
      <c r="E26" s="1399" t="e">
        <f t="shared" si="0"/>
        <v>#N/A</v>
      </c>
      <c r="F26" s="1327"/>
    </row>
    <row r="27" spans="5:6">
      <c r="E27" s="1399" t="e">
        <f t="shared" si="0"/>
        <v>#N/A</v>
      </c>
      <c r="F27" s="1327"/>
    </row>
    <row r="28" spans="5:6">
      <c r="E28" s="1399" t="e">
        <f t="shared" si="0"/>
        <v>#N/A</v>
      </c>
      <c r="F28" s="1327"/>
    </row>
    <row r="29" spans="5:6">
      <c r="E29" s="1399" t="e">
        <f t="shared" si="0"/>
        <v>#N/A</v>
      </c>
      <c r="F29" s="1327"/>
    </row>
    <row r="30" spans="5:6">
      <c r="E30" s="1399" t="e">
        <f t="shared" si="0"/>
        <v>#N/A</v>
      </c>
      <c r="F30" s="1327"/>
    </row>
    <row r="31" spans="5:6">
      <c r="E31" s="1399" t="e">
        <f t="shared" si="0"/>
        <v>#N/A</v>
      </c>
      <c r="F31" s="1327"/>
    </row>
    <row r="32" spans="5:6">
      <c r="E32" s="1399" t="e">
        <f t="shared" si="0"/>
        <v>#N/A</v>
      </c>
      <c r="F32" s="1327"/>
    </row>
    <row r="33" spans="5:6">
      <c r="E33" s="1399" t="e">
        <f t="shared" si="0"/>
        <v>#N/A</v>
      </c>
      <c r="F33" s="1327"/>
    </row>
    <row r="34" spans="5:6">
      <c r="E34" s="1399" t="e">
        <f t="shared" si="0"/>
        <v>#N/A</v>
      </c>
      <c r="F34" s="1327"/>
    </row>
    <row r="35" spans="5:6">
      <c r="E35" s="1399" t="e">
        <f t="shared" si="0"/>
        <v>#N/A</v>
      </c>
      <c r="F35" s="1327"/>
    </row>
    <row r="36" spans="5:6">
      <c r="E36" s="1399" t="e">
        <f t="shared" si="0"/>
        <v>#N/A</v>
      </c>
      <c r="F36" s="1327"/>
    </row>
    <row r="37" spans="5:6">
      <c r="E37" s="1399" t="e">
        <f t="shared" si="0"/>
        <v>#N/A</v>
      </c>
      <c r="F37" s="1327"/>
    </row>
    <row r="38" spans="5:6">
      <c r="E38" s="1399" t="e">
        <f t="shared" si="0"/>
        <v>#N/A</v>
      </c>
      <c r="F38" s="1327"/>
    </row>
    <row r="39" spans="5:6">
      <c r="E39" s="1399" t="e">
        <f t="shared" si="0"/>
        <v>#N/A</v>
      </c>
      <c r="F39" s="1327"/>
    </row>
    <row r="40" spans="5:6">
      <c r="E40" s="1399" t="e">
        <f t="shared" si="0"/>
        <v>#N/A</v>
      </c>
      <c r="F40" s="1327"/>
    </row>
    <row r="41" spans="5:6">
      <c r="E41" s="1399" t="e">
        <f t="shared" si="0"/>
        <v>#N/A</v>
      </c>
      <c r="F41" s="1327"/>
    </row>
    <row r="42" spans="5:6">
      <c r="E42" s="1399" t="e">
        <f t="shared" si="0"/>
        <v>#N/A</v>
      </c>
      <c r="F42" s="1327"/>
    </row>
    <row r="43" spans="5:6">
      <c r="E43" s="1399" t="e">
        <f t="shared" si="0"/>
        <v>#N/A</v>
      </c>
      <c r="F43" s="1327"/>
    </row>
    <row r="44" spans="5:6">
      <c r="E44" s="1399" t="e">
        <f t="shared" si="0"/>
        <v>#N/A</v>
      </c>
      <c r="F44" s="1327"/>
    </row>
    <row r="45" spans="5:6">
      <c r="E45" s="1399" t="e">
        <f t="shared" si="0"/>
        <v>#N/A</v>
      </c>
      <c r="F45" s="1327"/>
    </row>
    <row r="46" spans="5:6">
      <c r="E46" s="1399" t="e">
        <f t="shared" si="0"/>
        <v>#N/A</v>
      </c>
      <c r="F46" s="1327"/>
    </row>
    <row r="47" spans="5:6">
      <c r="E47" s="1399" t="e">
        <f t="shared" si="0"/>
        <v>#N/A</v>
      </c>
      <c r="F47" s="1327"/>
    </row>
    <row r="48" spans="5:6">
      <c r="E48" s="1399" t="e">
        <f t="shared" si="0"/>
        <v>#N/A</v>
      </c>
      <c r="F48" s="1327"/>
    </row>
    <row r="49" spans="5:6">
      <c r="E49" s="1399" t="e">
        <f t="shared" si="0"/>
        <v>#N/A</v>
      </c>
      <c r="F49" s="1327"/>
    </row>
    <row r="50" spans="5:6">
      <c r="E50" s="1399" t="e">
        <f t="shared" si="0"/>
        <v>#N/A</v>
      </c>
      <c r="F50" s="1327"/>
    </row>
    <row r="51" spans="5:6">
      <c r="E51" s="1399" t="e">
        <f t="shared" si="0"/>
        <v>#N/A</v>
      </c>
      <c r="F51" s="1327"/>
    </row>
    <row r="52" spans="5:6">
      <c r="E52" s="1399" t="e">
        <f t="shared" si="0"/>
        <v>#N/A</v>
      </c>
      <c r="F52" s="1327"/>
    </row>
    <row r="53" spans="5:6">
      <c r="E53" s="1399" t="e">
        <f t="shared" si="0"/>
        <v>#N/A</v>
      </c>
      <c r="F53" s="1327"/>
    </row>
    <row r="54" spans="5:6">
      <c r="E54" s="1399" t="e">
        <f t="shared" si="0"/>
        <v>#N/A</v>
      </c>
      <c r="F54" s="1327"/>
    </row>
    <row r="55" spans="5:6">
      <c r="E55" s="1399" t="e">
        <f t="shared" si="0"/>
        <v>#N/A</v>
      </c>
      <c r="F55" s="1327"/>
    </row>
    <row r="56" spans="5:6">
      <c r="E56" s="1399" t="e">
        <f t="shared" si="0"/>
        <v>#N/A</v>
      </c>
      <c r="F56" s="1327"/>
    </row>
    <row r="57" spans="5:6">
      <c r="E57" s="1399" t="e">
        <f t="shared" si="0"/>
        <v>#N/A</v>
      </c>
      <c r="F57" s="1327"/>
    </row>
    <row r="58" spans="5:6">
      <c r="E58" s="1399" t="e">
        <f t="shared" si="0"/>
        <v>#N/A</v>
      </c>
      <c r="F58" s="1327"/>
    </row>
    <row r="59" spans="5:6">
      <c r="E59" s="1399" t="e">
        <f t="shared" si="0"/>
        <v>#N/A</v>
      </c>
      <c r="F59" s="1327"/>
    </row>
    <row r="60" spans="5:6">
      <c r="E60" s="1399" t="e">
        <f t="shared" si="0"/>
        <v>#N/A</v>
      </c>
      <c r="F60" s="1327"/>
    </row>
    <row r="61" spans="5:6">
      <c r="E61" s="1399" t="e">
        <f t="shared" si="0"/>
        <v>#N/A</v>
      </c>
      <c r="F61" s="1327"/>
    </row>
    <row r="62" spans="5:6">
      <c r="E62" s="1399" t="e">
        <f t="shared" si="0"/>
        <v>#N/A</v>
      </c>
      <c r="F62" s="1327"/>
    </row>
    <row r="63" spans="5:6">
      <c r="E63" s="1399" t="e">
        <f t="shared" si="0"/>
        <v>#N/A</v>
      </c>
      <c r="F63" s="1327"/>
    </row>
    <row r="64" spans="5:6">
      <c r="E64" s="1399" t="e">
        <f t="shared" si="0"/>
        <v>#N/A</v>
      </c>
      <c r="F64" s="1327"/>
    </row>
    <row r="65" spans="5:6">
      <c r="E65" s="1399" t="e">
        <f t="shared" si="0"/>
        <v>#N/A</v>
      </c>
      <c r="F65" s="1327"/>
    </row>
    <row r="66" spans="5:6">
      <c r="E66" s="1399" t="e">
        <f t="shared" ref="E66:E129" si="1">VLOOKUP(C66,DSE,2,FALSE)</f>
        <v>#N/A</v>
      </c>
      <c r="F66" s="1327"/>
    </row>
    <row r="67" spans="5:6">
      <c r="E67" s="1399" t="e">
        <f t="shared" si="1"/>
        <v>#N/A</v>
      </c>
      <c r="F67" s="1327"/>
    </row>
    <row r="68" spans="5:6">
      <c r="E68" s="1399" t="e">
        <f t="shared" si="1"/>
        <v>#N/A</v>
      </c>
      <c r="F68" s="1327"/>
    </row>
    <row r="69" spans="5:6">
      <c r="E69" s="1399" t="e">
        <f t="shared" si="1"/>
        <v>#N/A</v>
      </c>
      <c r="F69" s="1327"/>
    </row>
    <row r="70" spans="5:6">
      <c r="E70" s="1399" t="e">
        <f t="shared" si="1"/>
        <v>#N/A</v>
      </c>
      <c r="F70" s="1327"/>
    </row>
    <row r="71" spans="5:6">
      <c r="E71" s="1399" t="e">
        <f t="shared" si="1"/>
        <v>#N/A</v>
      </c>
      <c r="F71" s="1327"/>
    </row>
    <row r="72" spans="5:6">
      <c r="E72" s="1399" t="e">
        <f t="shared" si="1"/>
        <v>#N/A</v>
      </c>
      <c r="F72" s="1327"/>
    </row>
    <row r="73" spans="5:6">
      <c r="E73" s="1399" t="e">
        <f t="shared" si="1"/>
        <v>#N/A</v>
      </c>
      <c r="F73" s="1327"/>
    </row>
    <row r="74" spans="5:6">
      <c r="E74" s="1399" t="e">
        <f t="shared" si="1"/>
        <v>#N/A</v>
      </c>
      <c r="F74" s="1327"/>
    </row>
    <row r="75" spans="5:6">
      <c r="E75" s="1399" t="e">
        <f t="shared" si="1"/>
        <v>#N/A</v>
      </c>
      <c r="F75" s="1327"/>
    </row>
    <row r="76" spans="5:6">
      <c r="E76" s="1399" t="e">
        <f t="shared" si="1"/>
        <v>#N/A</v>
      </c>
      <c r="F76" s="1327"/>
    </row>
    <row r="77" spans="5:6">
      <c r="E77" s="1399" t="e">
        <f t="shared" si="1"/>
        <v>#N/A</v>
      </c>
      <c r="F77" s="1327"/>
    </row>
    <row r="78" spans="5:6">
      <c r="E78" s="1399" t="e">
        <f t="shared" si="1"/>
        <v>#N/A</v>
      </c>
      <c r="F78" s="1327"/>
    </row>
    <row r="79" spans="5:6">
      <c r="E79" s="1399" t="e">
        <f t="shared" si="1"/>
        <v>#N/A</v>
      </c>
      <c r="F79" s="1327"/>
    </row>
    <row r="80" spans="5:6">
      <c r="E80" s="1399" t="e">
        <f t="shared" si="1"/>
        <v>#N/A</v>
      </c>
      <c r="F80" s="1327"/>
    </row>
    <row r="81" spans="5:6">
      <c r="E81" s="1399" t="e">
        <f t="shared" si="1"/>
        <v>#N/A</v>
      </c>
      <c r="F81" s="1327"/>
    </row>
    <row r="82" spans="5:6">
      <c r="E82" s="1399" t="e">
        <f t="shared" si="1"/>
        <v>#N/A</v>
      </c>
      <c r="F82" s="1327"/>
    </row>
    <row r="83" spans="5:6">
      <c r="E83" s="1399" t="e">
        <f t="shared" si="1"/>
        <v>#N/A</v>
      </c>
      <c r="F83" s="1327"/>
    </row>
    <row r="84" spans="5:6">
      <c r="E84" s="1399" t="e">
        <f t="shared" si="1"/>
        <v>#N/A</v>
      </c>
      <c r="F84" s="1327"/>
    </row>
    <row r="85" spans="5:6">
      <c r="E85" s="1399" t="e">
        <f t="shared" si="1"/>
        <v>#N/A</v>
      </c>
      <c r="F85" s="1327"/>
    </row>
    <row r="86" spans="5:6">
      <c r="E86" s="1399" t="e">
        <f t="shared" si="1"/>
        <v>#N/A</v>
      </c>
      <c r="F86" s="1327"/>
    </row>
    <row r="87" spans="5:6">
      <c r="E87" s="1399" t="e">
        <f t="shared" si="1"/>
        <v>#N/A</v>
      </c>
      <c r="F87" s="1327"/>
    </row>
    <row r="88" spans="5:6">
      <c r="E88" s="1399" t="e">
        <f t="shared" si="1"/>
        <v>#N/A</v>
      </c>
      <c r="F88" s="1327"/>
    </row>
    <row r="89" spans="5:6">
      <c r="E89" s="1399" t="e">
        <f t="shared" si="1"/>
        <v>#N/A</v>
      </c>
      <c r="F89" s="1327"/>
    </row>
    <row r="90" spans="5:6">
      <c r="E90" s="1399" t="e">
        <f t="shared" si="1"/>
        <v>#N/A</v>
      </c>
      <c r="F90" s="1327"/>
    </row>
    <row r="91" spans="5:6">
      <c r="E91" s="1399" t="e">
        <f t="shared" si="1"/>
        <v>#N/A</v>
      </c>
      <c r="F91" s="1327"/>
    </row>
    <row r="92" spans="5:6">
      <c r="E92" s="1399" t="e">
        <f t="shared" si="1"/>
        <v>#N/A</v>
      </c>
      <c r="F92" s="1327"/>
    </row>
    <row r="93" spans="5:6">
      <c r="E93" s="1399" t="e">
        <f t="shared" si="1"/>
        <v>#N/A</v>
      </c>
      <c r="F93" s="1327"/>
    </row>
    <row r="94" spans="5:6">
      <c r="E94" s="1399" t="e">
        <f t="shared" si="1"/>
        <v>#N/A</v>
      </c>
      <c r="F94" s="1327"/>
    </row>
    <row r="95" spans="5:6">
      <c r="E95" s="1399" t="e">
        <f t="shared" si="1"/>
        <v>#N/A</v>
      </c>
      <c r="F95" s="1327"/>
    </row>
    <row r="96" spans="5:6">
      <c r="E96" s="1399" t="e">
        <f t="shared" si="1"/>
        <v>#N/A</v>
      </c>
      <c r="F96" s="1327"/>
    </row>
    <row r="97" spans="5:6">
      <c r="E97" s="1399" t="e">
        <f t="shared" si="1"/>
        <v>#N/A</v>
      </c>
      <c r="F97" s="1327"/>
    </row>
    <row r="98" spans="5:6">
      <c r="E98" s="1399" t="e">
        <f t="shared" si="1"/>
        <v>#N/A</v>
      </c>
      <c r="F98" s="1327"/>
    </row>
    <row r="99" spans="5:6">
      <c r="E99" s="1399" t="e">
        <f t="shared" si="1"/>
        <v>#N/A</v>
      </c>
      <c r="F99" s="1327"/>
    </row>
    <row r="100" spans="5:6">
      <c r="E100" s="1399" t="e">
        <f t="shared" si="1"/>
        <v>#N/A</v>
      </c>
      <c r="F100" s="1327"/>
    </row>
    <row r="101" spans="5:6">
      <c r="E101" s="1399" t="e">
        <f t="shared" si="1"/>
        <v>#N/A</v>
      </c>
      <c r="F101" s="1327"/>
    </row>
    <row r="102" spans="5:6">
      <c r="E102" s="1399" t="e">
        <f t="shared" si="1"/>
        <v>#N/A</v>
      </c>
      <c r="F102" s="1327"/>
    </row>
    <row r="103" spans="5:6">
      <c r="E103" s="1399" t="e">
        <f t="shared" si="1"/>
        <v>#N/A</v>
      </c>
      <c r="F103" s="1327"/>
    </row>
    <row r="104" spans="5:6">
      <c r="E104" s="1399" t="e">
        <f t="shared" si="1"/>
        <v>#N/A</v>
      </c>
      <c r="F104" s="1327"/>
    </row>
    <row r="105" spans="5:6">
      <c r="E105" s="1399" t="e">
        <f t="shared" si="1"/>
        <v>#N/A</v>
      </c>
      <c r="F105" s="1327"/>
    </row>
    <row r="106" spans="5:6">
      <c r="E106" s="1399" t="e">
        <f t="shared" si="1"/>
        <v>#N/A</v>
      </c>
      <c r="F106" s="1327"/>
    </row>
    <row r="107" spans="5:6">
      <c r="E107" s="1399" t="e">
        <f t="shared" si="1"/>
        <v>#N/A</v>
      </c>
      <c r="F107" s="1327"/>
    </row>
    <row r="108" spans="5:6">
      <c r="E108" s="1399" t="e">
        <f t="shared" si="1"/>
        <v>#N/A</v>
      </c>
      <c r="F108" s="1327"/>
    </row>
    <row r="109" spans="5:6">
      <c r="E109" s="1399" t="e">
        <f t="shared" si="1"/>
        <v>#N/A</v>
      </c>
      <c r="F109" s="1327"/>
    </row>
    <row r="110" spans="5:6">
      <c r="E110" s="1399" t="e">
        <f t="shared" si="1"/>
        <v>#N/A</v>
      </c>
      <c r="F110" s="1327"/>
    </row>
    <row r="111" spans="5:6">
      <c r="E111" s="1399" t="e">
        <f t="shared" si="1"/>
        <v>#N/A</v>
      </c>
      <c r="F111" s="1327"/>
    </row>
    <row r="112" spans="5:6">
      <c r="E112" s="1399" t="e">
        <f t="shared" si="1"/>
        <v>#N/A</v>
      </c>
      <c r="F112" s="1327"/>
    </row>
    <row r="113" spans="5:6">
      <c r="E113" s="1399" t="e">
        <f t="shared" si="1"/>
        <v>#N/A</v>
      </c>
      <c r="F113" s="1327"/>
    </row>
    <row r="114" spans="5:6">
      <c r="E114" s="1399" t="e">
        <f t="shared" si="1"/>
        <v>#N/A</v>
      </c>
      <c r="F114" s="1327"/>
    </row>
    <row r="115" spans="5:6">
      <c r="E115" s="1399" t="e">
        <f t="shared" si="1"/>
        <v>#N/A</v>
      </c>
      <c r="F115" s="1327"/>
    </row>
    <row r="116" spans="5:6">
      <c r="E116" s="1399" t="e">
        <f t="shared" si="1"/>
        <v>#N/A</v>
      </c>
      <c r="F116" s="1327"/>
    </row>
    <row r="117" spans="5:6">
      <c r="E117" s="1399" t="e">
        <f t="shared" si="1"/>
        <v>#N/A</v>
      </c>
      <c r="F117" s="1327"/>
    </row>
    <row r="118" spans="5:6">
      <c r="E118" s="1399" t="e">
        <f t="shared" si="1"/>
        <v>#N/A</v>
      </c>
      <c r="F118" s="1327"/>
    </row>
    <row r="119" spans="5:6">
      <c r="E119" s="1399" t="e">
        <f t="shared" si="1"/>
        <v>#N/A</v>
      </c>
      <c r="F119" s="1327"/>
    </row>
    <row r="120" spans="5:6">
      <c r="E120" s="1399" t="e">
        <f t="shared" si="1"/>
        <v>#N/A</v>
      </c>
      <c r="F120" s="1327"/>
    </row>
    <row r="121" spans="5:6">
      <c r="E121" s="1399" t="e">
        <f t="shared" si="1"/>
        <v>#N/A</v>
      </c>
      <c r="F121" s="1327"/>
    </row>
    <row r="122" spans="5:6">
      <c r="E122" s="1399" t="e">
        <f t="shared" si="1"/>
        <v>#N/A</v>
      </c>
      <c r="F122" s="1327"/>
    </row>
    <row r="123" spans="5:6">
      <c r="E123" s="1399" t="e">
        <f t="shared" si="1"/>
        <v>#N/A</v>
      </c>
      <c r="F123" s="1327"/>
    </row>
    <row r="124" spans="5:6">
      <c r="E124" s="1399" t="e">
        <f t="shared" si="1"/>
        <v>#N/A</v>
      </c>
      <c r="F124" s="1327"/>
    </row>
    <row r="125" spans="5:6">
      <c r="E125" s="1399" t="e">
        <f t="shared" si="1"/>
        <v>#N/A</v>
      </c>
      <c r="F125" s="1327"/>
    </row>
    <row r="126" spans="5:6">
      <c r="E126" s="1399" t="e">
        <f t="shared" si="1"/>
        <v>#N/A</v>
      </c>
      <c r="F126" s="1327"/>
    </row>
    <row r="127" spans="5:6">
      <c r="E127" s="1399" t="e">
        <f t="shared" si="1"/>
        <v>#N/A</v>
      </c>
      <c r="F127" s="1327"/>
    </row>
    <row r="128" spans="5:6">
      <c r="E128" s="1399" t="e">
        <f t="shared" si="1"/>
        <v>#N/A</v>
      </c>
      <c r="F128" s="1327"/>
    </row>
    <row r="129" spans="5:6">
      <c r="E129" s="1399" t="e">
        <f t="shared" si="1"/>
        <v>#N/A</v>
      </c>
      <c r="F129" s="1327"/>
    </row>
    <row r="130" spans="5:6">
      <c r="E130" s="1399" t="e">
        <f t="shared" ref="E130:E192" si="2">VLOOKUP(C130,DSE,2,FALSE)</f>
        <v>#N/A</v>
      </c>
      <c r="F130" s="1327"/>
    </row>
    <row r="131" spans="5:6">
      <c r="E131" s="1399" t="e">
        <f t="shared" si="2"/>
        <v>#N/A</v>
      </c>
      <c r="F131" s="1327"/>
    </row>
    <row r="132" spans="5:6">
      <c r="E132" s="1399" t="e">
        <f t="shared" si="2"/>
        <v>#N/A</v>
      </c>
      <c r="F132" s="1327"/>
    </row>
    <row r="133" spans="5:6">
      <c r="E133" s="1399" t="e">
        <f t="shared" si="2"/>
        <v>#N/A</v>
      </c>
      <c r="F133" s="1327"/>
    </row>
    <row r="134" spans="5:6">
      <c r="E134" s="1399" t="e">
        <f t="shared" si="2"/>
        <v>#N/A</v>
      </c>
      <c r="F134" s="1327"/>
    </row>
    <row r="135" spans="5:6">
      <c r="E135" s="1399" t="e">
        <f t="shared" si="2"/>
        <v>#N/A</v>
      </c>
      <c r="F135" s="1327"/>
    </row>
    <row r="136" spans="5:6">
      <c r="E136" s="1399" t="e">
        <f t="shared" si="2"/>
        <v>#N/A</v>
      </c>
      <c r="F136" s="1327"/>
    </row>
    <row r="137" spans="5:6">
      <c r="E137" s="1399" t="e">
        <f t="shared" si="2"/>
        <v>#N/A</v>
      </c>
      <c r="F137" s="1327"/>
    </row>
    <row r="138" spans="5:6">
      <c r="E138" s="1399" t="e">
        <f t="shared" si="2"/>
        <v>#N/A</v>
      </c>
      <c r="F138" s="1327"/>
    </row>
    <row r="139" spans="5:6">
      <c r="E139" s="1399" t="e">
        <f t="shared" si="2"/>
        <v>#N/A</v>
      </c>
      <c r="F139" s="1327"/>
    </row>
    <row r="140" spans="5:6">
      <c r="E140" s="1399" t="e">
        <f t="shared" si="2"/>
        <v>#N/A</v>
      </c>
      <c r="F140" s="1327"/>
    </row>
    <row r="141" spans="5:6">
      <c r="E141" s="1399" t="e">
        <f t="shared" si="2"/>
        <v>#N/A</v>
      </c>
      <c r="F141" s="1327"/>
    </row>
    <row r="142" spans="5:6">
      <c r="E142" s="1399" t="e">
        <f t="shared" si="2"/>
        <v>#N/A</v>
      </c>
      <c r="F142" s="1327"/>
    </row>
    <row r="143" spans="5:6">
      <c r="E143" s="1399" t="e">
        <f t="shared" si="2"/>
        <v>#N/A</v>
      </c>
      <c r="F143" s="1327"/>
    </row>
    <row r="144" spans="5:6">
      <c r="E144" s="1399" t="e">
        <f t="shared" si="2"/>
        <v>#N/A</v>
      </c>
      <c r="F144" s="1327"/>
    </row>
    <row r="145" spans="5:6">
      <c r="E145" s="1399" t="e">
        <f t="shared" si="2"/>
        <v>#N/A</v>
      </c>
      <c r="F145" s="1327"/>
    </row>
    <row r="146" spans="5:6">
      <c r="E146" s="1399" t="e">
        <f t="shared" si="2"/>
        <v>#N/A</v>
      </c>
      <c r="F146" s="1327"/>
    </row>
    <row r="147" spans="5:6">
      <c r="E147" s="1399" t="e">
        <f t="shared" si="2"/>
        <v>#N/A</v>
      </c>
      <c r="F147" s="1327"/>
    </row>
    <row r="148" spans="5:6">
      <c r="E148" s="1399" t="e">
        <f t="shared" si="2"/>
        <v>#N/A</v>
      </c>
      <c r="F148" s="1327"/>
    </row>
    <row r="149" spans="5:6">
      <c r="E149" s="1399" t="e">
        <f t="shared" si="2"/>
        <v>#N/A</v>
      </c>
      <c r="F149" s="1327"/>
    </row>
    <row r="150" spans="5:6">
      <c r="E150" s="1399" t="e">
        <f t="shared" si="2"/>
        <v>#N/A</v>
      </c>
      <c r="F150" s="1327"/>
    </row>
    <row r="151" spans="5:6">
      <c r="E151" s="1399" t="e">
        <f t="shared" si="2"/>
        <v>#N/A</v>
      </c>
      <c r="F151" s="1327"/>
    </row>
    <row r="152" spans="5:6">
      <c r="E152" s="1399" t="e">
        <f t="shared" si="2"/>
        <v>#N/A</v>
      </c>
      <c r="F152" s="1327"/>
    </row>
    <row r="153" spans="5:6">
      <c r="E153" s="1399" t="e">
        <f t="shared" si="2"/>
        <v>#N/A</v>
      </c>
      <c r="F153" s="1327"/>
    </row>
    <row r="154" spans="5:6">
      <c r="E154" s="1399" t="e">
        <f t="shared" si="2"/>
        <v>#N/A</v>
      </c>
      <c r="F154" s="1327"/>
    </row>
    <row r="155" spans="5:6">
      <c r="E155" s="1399" t="e">
        <f t="shared" si="2"/>
        <v>#N/A</v>
      </c>
      <c r="F155" s="1327"/>
    </row>
    <row r="156" spans="5:6">
      <c r="E156" s="1399" t="e">
        <f t="shared" si="2"/>
        <v>#N/A</v>
      </c>
      <c r="F156" s="1327"/>
    </row>
    <row r="157" spans="5:6">
      <c r="E157" s="1399" t="e">
        <f t="shared" si="2"/>
        <v>#N/A</v>
      </c>
      <c r="F157" s="1327"/>
    </row>
    <row r="158" spans="5:6">
      <c r="E158" s="1399" t="e">
        <f t="shared" si="2"/>
        <v>#N/A</v>
      </c>
      <c r="F158" s="1327"/>
    </row>
    <row r="159" spans="5:6">
      <c r="E159" s="1399" t="e">
        <f t="shared" si="2"/>
        <v>#N/A</v>
      </c>
      <c r="F159" s="1327"/>
    </row>
    <row r="160" spans="5:6">
      <c r="E160" s="1399" t="e">
        <f t="shared" si="2"/>
        <v>#N/A</v>
      </c>
      <c r="F160" s="1327"/>
    </row>
    <row r="161" spans="5:6">
      <c r="E161" s="1399" t="e">
        <f t="shared" si="2"/>
        <v>#N/A</v>
      </c>
      <c r="F161" s="1327"/>
    </row>
    <row r="162" spans="5:6">
      <c r="E162" s="1399" t="e">
        <f t="shared" si="2"/>
        <v>#N/A</v>
      </c>
      <c r="F162" s="1327"/>
    </row>
    <row r="163" spans="5:6">
      <c r="E163" s="1399" t="e">
        <f t="shared" si="2"/>
        <v>#N/A</v>
      </c>
      <c r="F163" s="1327"/>
    </row>
    <row r="164" spans="5:6">
      <c r="E164" s="1399" t="e">
        <f t="shared" si="2"/>
        <v>#N/A</v>
      </c>
      <c r="F164" s="1327"/>
    </row>
    <row r="165" spans="5:6">
      <c r="E165" s="1399" t="e">
        <f t="shared" si="2"/>
        <v>#N/A</v>
      </c>
      <c r="F165" s="1327"/>
    </row>
    <row r="166" spans="5:6">
      <c r="E166" s="1399" t="e">
        <f t="shared" si="2"/>
        <v>#N/A</v>
      </c>
      <c r="F166" s="1327"/>
    </row>
    <row r="167" spans="5:6">
      <c r="E167" s="1399" t="e">
        <f t="shared" si="2"/>
        <v>#N/A</v>
      </c>
      <c r="F167" s="1327"/>
    </row>
    <row r="168" spans="5:6">
      <c r="E168" s="1399" t="e">
        <f t="shared" si="2"/>
        <v>#N/A</v>
      </c>
      <c r="F168" s="1327"/>
    </row>
    <row r="169" spans="5:6">
      <c r="E169" s="1399" t="e">
        <f t="shared" si="2"/>
        <v>#N/A</v>
      </c>
      <c r="F169" s="1327"/>
    </row>
    <row r="170" spans="5:6">
      <c r="E170" s="1399" t="e">
        <f t="shared" si="2"/>
        <v>#N/A</v>
      </c>
      <c r="F170" s="1327"/>
    </row>
    <row r="171" spans="5:6">
      <c r="E171" s="1399" t="e">
        <f t="shared" si="2"/>
        <v>#N/A</v>
      </c>
      <c r="F171" s="1327"/>
    </row>
    <row r="172" spans="5:6">
      <c r="E172" s="1399" t="e">
        <f t="shared" si="2"/>
        <v>#N/A</v>
      </c>
      <c r="F172" s="1327"/>
    </row>
    <row r="173" spans="5:6">
      <c r="E173" s="1399" t="e">
        <f t="shared" si="2"/>
        <v>#N/A</v>
      </c>
      <c r="F173" s="1327"/>
    </row>
    <row r="174" spans="5:6">
      <c r="E174" s="1399" t="e">
        <f t="shared" si="2"/>
        <v>#N/A</v>
      </c>
      <c r="F174" s="1327"/>
    </row>
    <row r="175" spans="5:6">
      <c r="E175" s="1399" t="e">
        <f t="shared" si="2"/>
        <v>#N/A</v>
      </c>
      <c r="F175" s="1327"/>
    </row>
    <row r="176" spans="5:6">
      <c r="E176" s="1399" t="e">
        <f t="shared" si="2"/>
        <v>#N/A</v>
      </c>
    </row>
    <row r="177" spans="5:5">
      <c r="E177" s="1399" t="e">
        <f t="shared" si="2"/>
        <v>#N/A</v>
      </c>
    </row>
    <row r="178" spans="5:5">
      <c r="E178" s="1399" t="e">
        <f t="shared" si="2"/>
        <v>#N/A</v>
      </c>
    </row>
    <row r="179" spans="5:5">
      <c r="E179" s="1399" t="e">
        <f t="shared" si="2"/>
        <v>#N/A</v>
      </c>
    </row>
    <row r="180" spans="5:5">
      <c r="E180" s="1399" t="e">
        <f t="shared" si="2"/>
        <v>#N/A</v>
      </c>
    </row>
    <row r="181" spans="5:5">
      <c r="E181" s="1399" t="e">
        <f t="shared" si="2"/>
        <v>#N/A</v>
      </c>
    </row>
    <row r="182" spans="5:5">
      <c r="E182" s="1399" t="e">
        <f t="shared" si="2"/>
        <v>#N/A</v>
      </c>
    </row>
    <row r="183" spans="5:5">
      <c r="E183" s="1399" t="e">
        <f t="shared" si="2"/>
        <v>#N/A</v>
      </c>
    </row>
    <row r="184" spans="5:5">
      <c r="E184" s="1399" t="e">
        <f t="shared" si="2"/>
        <v>#N/A</v>
      </c>
    </row>
    <row r="185" spans="5:5">
      <c r="E185" s="1399" t="e">
        <f t="shared" si="2"/>
        <v>#N/A</v>
      </c>
    </row>
    <row r="186" spans="5:5">
      <c r="E186" s="1399" t="e">
        <f t="shared" si="2"/>
        <v>#N/A</v>
      </c>
    </row>
    <row r="187" spans="5:5">
      <c r="E187" s="1399" t="e">
        <f t="shared" si="2"/>
        <v>#N/A</v>
      </c>
    </row>
    <row r="188" spans="5:5">
      <c r="E188" s="1399" t="e">
        <f t="shared" si="2"/>
        <v>#N/A</v>
      </c>
    </row>
    <row r="189" spans="5:5">
      <c r="E189" s="1399" t="e">
        <f t="shared" si="2"/>
        <v>#N/A</v>
      </c>
    </row>
    <row r="190" spans="5:5">
      <c r="E190" s="1399" t="e">
        <f t="shared" si="2"/>
        <v>#N/A</v>
      </c>
    </row>
    <row r="191" spans="5:5">
      <c r="E191" s="1399" t="e">
        <f t="shared" si="2"/>
        <v>#N/A</v>
      </c>
    </row>
    <row r="192" spans="5:5">
      <c r="E192" s="1399" t="e">
        <f t="shared" si="2"/>
        <v>#N/A</v>
      </c>
    </row>
    <row r="193" spans="5:5">
      <c r="E193" s="1399" t="e">
        <f t="shared" ref="E193:E256" si="3">VLOOKUP(C193,DSE,2,FALSE)</f>
        <v>#N/A</v>
      </c>
    </row>
    <row r="194" spans="5:5">
      <c r="E194" s="1399" t="e">
        <f t="shared" si="3"/>
        <v>#N/A</v>
      </c>
    </row>
    <row r="195" spans="5:5">
      <c r="E195" s="1399" t="e">
        <f t="shared" si="3"/>
        <v>#N/A</v>
      </c>
    </row>
    <row r="196" spans="5:5">
      <c r="E196" s="1399" t="e">
        <f t="shared" si="3"/>
        <v>#N/A</v>
      </c>
    </row>
    <row r="197" spans="5:5">
      <c r="E197" s="1399" t="e">
        <f t="shared" si="3"/>
        <v>#N/A</v>
      </c>
    </row>
    <row r="198" spans="5:5">
      <c r="E198" s="1399" t="e">
        <f t="shared" si="3"/>
        <v>#N/A</v>
      </c>
    </row>
    <row r="199" spans="5:5">
      <c r="E199" s="1399" t="e">
        <f t="shared" si="3"/>
        <v>#N/A</v>
      </c>
    </row>
    <row r="200" spans="5:5">
      <c r="E200" s="1399" t="e">
        <f t="shared" si="3"/>
        <v>#N/A</v>
      </c>
    </row>
    <row r="201" spans="5:5">
      <c r="E201" s="1399" t="e">
        <f t="shared" si="3"/>
        <v>#N/A</v>
      </c>
    </row>
    <row r="202" spans="5:5">
      <c r="E202" s="1399" t="e">
        <f t="shared" si="3"/>
        <v>#N/A</v>
      </c>
    </row>
    <row r="203" spans="5:5">
      <c r="E203" s="1399" t="e">
        <f t="shared" si="3"/>
        <v>#N/A</v>
      </c>
    </row>
    <row r="204" spans="5:5">
      <c r="E204" s="1399" t="e">
        <f t="shared" si="3"/>
        <v>#N/A</v>
      </c>
    </row>
    <row r="205" spans="5:5">
      <c r="E205" s="1399" t="e">
        <f t="shared" si="3"/>
        <v>#N/A</v>
      </c>
    </row>
    <row r="206" spans="5:5">
      <c r="E206" s="1399" t="e">
        <f t="shared" si="3"/>
        <v>#N/A</v>
      </c>
    </row>
    <row r="207" spans="5:5">
      <c r="E207" s="1399" t="e">
        <f t="shared" si="3"/>
        <v>#N/A</v>
      </c>
    </row>
    <row r="208" spans="5:5">
      <c r="E208" s="1399" t="e">
        <f t="shared" si="3"/>
        <v>#N/A</v>
      </c>
    </row>
    <row r="209" spans="5:5">
      <c r="E209" s="1399" t="e">
        <f t="shared" si="3"/>
        <v>#N/A</v>
      </c>
    </row>
    <row r="210" spans="5:5">
      <c r="E210" s="1399" t="e">
        <f t="shared" si="3"/>
        <v>#N/A</v>
      </c>
    </row>
    <row r="211" spans="5:5">
      <c r="E211" s="1399" t="e">
        <f t="shared" si="3"/>
        <v>#N/A</v>
      </c>
    </row>
    <row r="212" spans="5:5">
      <c r="E212" s="1399" t="e">
        <f t="shared" si="3"/>
        <v>#N/A</v>
      </c>
    </row>
    <row r="213" spans="5:5">
      <c r="E213" s="1399" t="e">
        <f t="shared" si="3"/>
        <v>#N/A</v>
      </c>
    </row>
    <row r="214" spans="5:5">
      <c r="E214" s="1399" t="e">
        <f t="shared" si="3"/>
        <v>#N/A</v>
      </c>
    </row>
    <row r="215" spans="5:5">
      <c r="E215" s="1399" t="e">
        <f t="shared" si="3"/>
        <v>#N/A</v>
      </c>
    </row>
    <row r="216" spans="5:5">
      <c r="E216" s="1399" t="e">
        <f t="shared" si="3"/>
        <v>#N/A</v>
      </c>
    </row>
    <row r="217" spans="5:5">
      <c r="E217" s="1399" t="e">
        <f t="shared" si="3"/>
        <v>#N/A</v>
      </c>
    </row>
    <row r="218" spans="5:5">
      <c r="E218" s="1399" t="e">
        <f t="shared" si="3"/>
        <v>#N/A</v>
      </c>
    </row>
    <row r="219" spans="5:5">
      <c r="E219" s="1399" t="e">
        <f t="shared" si="3"/>
        <v>#N/A</v>
      </c>
    </row>
    <row r="220" spans="5:5">
      <c r="E220" s="1399" t="e">
        <f t="shared" si="3"/>
        <v>#N/A</v>
      </c>
    </row>
    <row r="221" spans="5:5">
      <c r="E221" s="1399" t="e">
        <f t="shared" si="3"/>
        <v>#N/A</v>
      </c>
    </row>
    <row r="222" spans="5:5">
      <c r="E222" s="1399" t="e">
        <f t="shared" si="3"/>
        <v>#N/A</v>
      </c>
    </row>
    <row r="223" spans="5:5">
      <c r="E223" s="1399" t="e">
        <f t="shared" si="3"/>
        <v>#N/A</v>
      </c>
    </row>
    <row r="224" spans="5:5">
      <c r="E224" s="1399" t="e">
        <f t="shared" si="3"/>
        <v>#N/A</v>
      </c>
    </row>
    <row r="225" spans="5:5">
      <c r="E225" s="1399" t="e">
        <f t="shared" si="3"/>
        <v>#N/A</v>
      </c>
    </row>
    <row r="226" spans="5:5">
      <c r="E226" s="1399" t="e">
        <f t="shared" si="3"/>
        <v>#N/A</v>
      </c>
    </row>
    <row r="227" spans="5:5">
      <c r="E227" s="1399" t="e">
        <f t="shared" si="3"/>
        <v>#N/A</v>
      </c>
    </row>
    <row r="228" spans="5:5">
      <c r="E228" s="1399" t="e">
        <f t="shared" si="3"/>
        <v>#N/A</v>
      </c>
    </row>
    <row r="229" spans="5:5">
      <c r="E229" s="1399" t="e">
        <f t="shared" si="3"/>
        <v>#N/A</v>
      </c>
    </row>
    <row r="230" spans="5:5">
      <c r="E230" s="1399" t="e">
        <f t="shared" si="3"/>
        <v>#N/A</v>
      </c>
    </row>
    <row r="231" spans="5:5">
      <c r="E231" s="1399" t="e">
        <f t="shared" si="3"/>
        <v>#N/A</v>
      </c>
    </row>
    <row r="232" spans="5:5">
      <c r="E232" s="1399" t="e">
        <f t="shared" si="3"/>
        <v>#N/A</v>
      </c>
    </row>
    <row r="233" spans="5:5">
      <c r="E233" s="1399" t="e">
        <f t="shared" si="3"/>
        <v>#N/A</v>
      </c>
    </row>
    <row r="234" spans="5:5">
      <c r="E234" s="1399" t="e">
        <f t="shared" si="3"/>
        <v>#N/A</v>
      </c>
    </row>
    <row r="235" spans="5:5">
      <c r="E235" s="1399" t="e">
        <f t="shared" si="3"/>
        <v>#N/A</v>
      </c>
    </row>
    <row r="236" spans="5:5">
      <c r="E236" s="1399" t="e">
        <f t="shared" si="3"/>
        <v>#N/A</v>
      </c>
    </row>
    <row r="237" spans="5:5">
      <c r="E237" s="1399" t="e">
        <f t="shared" si="3"/>
        <v>#N/A</v>
      </c>
    </row>
    <row r="238" spans="5:5">
      <c r="E238" s="1399" t="e">
        <f t="shared" si="3"/>
        <v>#N/A</v>
      </c>
    </row>
    <row r="239" spans="5:5">
      <c r="E239" s="1399" t="e">
        <f t="shared" si="3"/>
        <v>#N/A</v>
      </c>
    </row>
    <row r="240" spans="5:5">
      <c r="E240" s="1399" t="e">
        <f t="shared" si="3"/>
        <v>#N/A</v>
      </c>
    </row>
    <row r="241" spans="5:5">
      <c r="E241" s="1399" t="e">
        <f t="shared" si="3"/>
        <v>#N/A</v>
      </c>
    </row>
    <row r="242" spans="5:5">
      <c r="E242" s="1399" t="e">
        <f t="shared" si="3"/>
        <v>#N/A</v>
      </c>
    </row>
    <row r="243" spans="5:5">
      <c r="E243" s="1399" t="e">
        <f t="shared" si="3"/>
        <v>#N/A</v>
      </c>
    </row>
    <row r="244" spans="5:5">
      <c r="E244" s="1399" t="e">
        <f t="shared" si="3"/>
        <v>#N/A</v>
      </c>
    </row>
    <row r="245" spans="5:5">
      <c r="E245" s="1399" t="e">
        <f t="shared" si="3"/>
        <v>#N/A</v>
      </c>
    </row>
    <row r="246" spans="5:5">
      <c r="E246" s="1399" t="e">
        <f t="shared" si="3"/>
        <v>#N/A</v>
      </c>
    </row>
    <row r="247" spans="5:5">
      <c r="E247" s="1399" t="e">
        <f t="shared" si="3"/>
        <v>#N/A</v>
      </c>
    </row>
    <row r="248" spans="5:5">
      <c r="E248" s="1399" t="e">
        <f t="shared" si="3"/>
        <v>#N/A</v>
      </c>
    </row>
    <row r="249" spans="5:5">
      <c r="E249" s="1399" t="e">
        <f t="shared" si="3"/>
        <v>#N/A</v>
      </c>
    </row>
    <row r="250" spans="5:5">
      <c r="E250" s="1399" t="e">
        <f t="shared" si="3"/>
        <v>#N/A</v>
      </c>
    </row>
    <row r="251" spans="5:5">
      <c r="E251" s="1399" t="e">
        <f t="shared" si="3"/>
        <v>#N/A</v>
      </c>
    </row>
    <row r="252" spans="5:5">
      <c r="E252" s="1399" t="e">
        <f t="shared" si="3"/>
        <v>#N/A</v>
      </c>
    </row>
    <row r="253" spans="5:5">
      <c r="E253" s="1399" t="e">
        <f t="shared" si="3"/>
        <v>#N/A</v>
      </c>
    </row>
    <row r="254" spans="5:5">
      <c r="E254" s="1399" t="e">
        <f t="shared" si="3"/>
        <v>#N/A</v>
      </c>
    </row>
    <row r="255" spans="5:5">
      <c r="E255" s="1399" t="e">
        <f t="shared" si="3"/>
        <v>#N/A</v>
      </c>
    </row>
    <row r="256" spans="5:5">
      <c r="E256" s="1399" t="e">
        <f t="shared" si="3"/>
        <v>#N/A</v>
      </c>
    </row>
    <row r="257" spans="5:5">
      <c r="E257" s="1399" t="e">
        <f t="shared" ref="E257:E320" si="4">VLOOKUP(C257,DSE,2,FALSE)</f>
        <v>#N/A</v>
      </c>
    </row>
    <row r="258" spans="5:5">
      <c r="E258" s="1399" t="e">
        <f t="shared" si="4"/>
        <v>#N/A</v>
      </c>
    </row>
    <row r="259" spans="5:5">
      <c r="E259" s="1399" t="e">
        <f t="shared" si="4"/>
        <v>#N/A</v>
      </c>
    </row>
    <row r="260" spans="5:5">
      <c r="E260" s="1399" t="e">
        <f t="shared" si="4"/>
        <v>#N/A</v>
      </c>
    </row>
    <row r="261" spans="5:5">
      <c r="E261" s="1399" t="e">
        <f t="shared" si="4"/>
        <v>#N/A</v>
      </c>
    </row>
    <row r="262" spans="5:5">
      <c r="E262" s="1399" t="e">
        <f t="shared" si="4"/>
        <v>#N/A</v>
      </c>
    </row>
    <row r="263" spans="5:5">
      <c r="E263" s="1399" t="e">
        <f t="shared" si="4"/>
        <v>#N/A</v>
      </c>
    </row>
    <row r="264" spans="5:5">
      <c r="E264" s="1399" t="e">
        <f t="shared" si="4"/>
        <v>#N/A</v>
      </c>
    </row>
    <row r="265" spans="5:5">
      <c r="E265" s="1399" t="e">
        <f t="shared" si="4"/>
        <v>#N/A</v>
      </c>
    </row>
    <row r="266" spans="5:5">
      <c r="E266" s="1399" t="e">
        <f t="shared" si="4"/>
        <v>#N/A</v>
      </c>
    </row>
    <row r="267" spans="5:5">
      <c r="E267" s="1399" t="e">
        <f t="shared" si="4"/>
        <v>#N/A</v>
      </c>
    </row>
    <row r="268" spans="5:5">
      <c r="E268" s="1399" t="e">
        <f t="shared" si="4"/>
        <v>#N/A</v>
      </c>
    </row>
    <row r="269" spans="5:5">
      <c r="E269" s="1399" t="e">
        <f t="shared" si="4"/>
        <v>#N/A</v>
      </c>
    </row>
    <row r="270" spans="5:5">
      <c r="E270" s="1399" t="e">
        <f t="shared" si="4"/>
        <v>#N/A</v>
      </c>
    </row>
    <row r="271" spans="5:5">
      <c r="E271" s="1399" t="e">
        <f t="shared" si="4"/>
        <v>#N/A</v>
      </c>
    </row>
    <row r="272" spans="5:5">
      <c r="E272" s="1399" t="e">
        <f t="shared" si="4"/>
        <v>#N/A</v>
      </c>
    </row>
    <row r="273" spans="5:5">
      <c r="E273" s="1399" t="e">
        <f t="shared" si="4"/>
        <v>#N/A</v>
      </c>
    </row>
    <row r="274" spans="5:5">
      <c r="E274" s="1399" t="e">
        <f t="shared" si="4"/>
        <v>#N/A</v>
      </c>
    </row>
    <row r="275" spans="5:5">
      <c r="E275" s="1399" t="e">
        <f t="shared" si="4"/>
        <v>#N/A</v>
      </c>
    </row>
    <row r="276" spans="5:5">
      <c r="E276" s="1399" t="e">
        <f t="shared" si="4"/>
        <v>#N/A</v>
      </c>
    </row>
    <row r="277" spans="5:5">
      <c r="E277" s="1399" t="e">
        <f t="shared" si="4"/>
        <v>#N/A</v>
      </c>
    </row>
    <row r="278" spans="5:5">
      <c r="E278" s="1399" t="e">
        <f t="shared" si="4"/>
        <v>#N/A</v>
      </c>
    </row>
    <row r="279" spans="5:5">
      <c r="E279" s="1399" t="e">
        <f t="shared" si="4"/>
        <v>#N/A</v>
      </c>
    </row>
    <row r="280" spans="5:5">
      <c r="E280" s="1399" t="e">
        <f t="shared" si="4"/>
        <v>#N/A</v>
      </c>
    </row>
    <row r="281" spans="5:5">
      <c r="E281" s="1399" t="e">
        <f t="shared" si="4"/>
        <v>#N/A</v>
      </c>
    </row>
    <row r="282" spans="5:5">
      <c r="E282" s="1399" t="e">
        <f t="shared" si="4"/>
        <v>#N/A</v>
      </c>
    </row>
    <row r="283" spans="5:5">
      <c r="E283" s="1399" t="e">
        <f t="shared" si="4"/>
        <v>#N/A</v>
      </c>
    </row>
    <row r="284" spans="5:5">
      <c r="E284" s="1399" t="e">
        <f t="shared" si="4"/>
        <v>#N/A</v>
      </c>
    </row>
    <row r="285" spans="5:5">
      <c r="E285" s="1399" t="e">
        <f t="shared" si="4"/>
        <v>#N/A</v>
      </c>
    </row>
    <row r="286" spans="5:5">
      <c r="E286" s="1399" t="e">
        <f t="shared" si="4"/>
        <v>#N/A</v>
      </c>
    </row>
    <row r="287" spans="5:5">
      <c r="E287" s="1399" t="e">
        <f t="shared" si="4"/>
        <v>#N/A</v>
      </c>
    </row>
    <row r="288" spans="5:5">
      <c r="E288" s="1399" t="e">
        <f t="shared" si="4"/>
        <v>#N/A</v>
      </c>
    </row>
    <row r="289" spans="5:5">
      <c r="E289" s="1399" t="e">
        <f t="shared" si="4"/>
        <v>#N/A</v>
      </c>
    </row>
    <row r="290" spans="5:5">
      <c r="E290" s="1399" t="e">
        <f t="shared" si="4"/>
        <v>#N/A</v>
      </c>
    </row>
    <row r="291" spans="5:5">
      <c r="E291" s="1399" t="e">
        <f t="shared" si="4"/>
        <v>#N/A</v>
      </c>
    </row>
    <row r="292" spans="5:5">
      <c r="E292" s="1399" t="e">
        <f t="shared" si="4"/>
        <v>#N/A</v>
      </c>
    </row>
    <row r="293" spans="5:5">
      <c r="E293" s="1399" t="e">
        <f t="shared" si="4"/>
        <v>#N/A</v>
      </c>
    </row>
    <row r="294" spans="5:5">
      <c r="E294" s="1399" t="e">
        <f t="shared" si="4"/>
        <v>#N/A</v>
      </c>
    </row>
    <row r="295" spans="5:5">
      <c r="E295" s="1399" t="e">
        <f t="shared" si="4"/>
        <v>#N/A</v>
      </c>
    </row>
    <row r="296" spans="5:5">
      <c r="E296" s="1399" t="e">
        <f t="shared" si="4"/>
        <v>#N/A</v>
      </c>
    </row>
    <row r="297" spans="5:5">
      <c r="E297" s="1399" t="e">
        <f t="shared" si="4"/>
        <v>#N/A</v>
      </c>
    </row>
    <row r="298" spans="5:5">
      <c r="E298" s="1399" t="e">
        <f t="shared" si="4"/>
        <v>#N/A</v>
      </c>
    </row>
    <row r="299" spans="5:5">
      <c r="E299" s="1399" t="e">
        <f t="shared" si="4"/>
        <v>#N/A</v>
      </c>
    </row>
    <row r="300" spans="5:5">
      <c r="E300" s="1399" t="e">
        <f t="shared" si="4"/>
        <v>#N/A</v>
      </c>
    </row>
    <row r="301" spans="5:5">
      <c r="E301" s="1399" t="e">
        <f t="shared" si="4"/>
        <v>#N/A</v>
      </c>
    </row>
    <row r="302" spans="5:5">
      <c r="E302" s="1399" t="e">
        <f t="shared" si="4"/>
        <v>#N/A</v>
      </c>
    </row>
    <row r="303" spans="5:5">
      <c r="E303" s="1399" t="e">
        <f t="shared" si="4"/>
        <v>#N/A</v>
      </c>
    </row>
    <row r="304" spans="5:5">
      <c r="E304" s="1399" t="e">
        <f t="shared" si="4"/>
        <v>#N/A</v>
      </c>
    </row>
    <row r="305" spans="5:5">
      <c r="E305" s="1399" t="e">
        <f t="shared" si="4"/>
        <v>#N/A</v>
      </c>
    </row>
    <row r="306" spans="5:5">
      <c r="E306" s="1399" t="e">
        <f t="shared" si="4"/>
        <v>#N/A</v>
      </c>
    </row>
    <row r="307" spans="5:5">
      <c r="E307" s="1399" t="e">
        <f t="shared" si="4"/>
        <v>#N/A</v>
      </c>
    </row>
    <row r="308" spans="5:5">
      <c r="E308" s="1399" t="e">
        <f t="shared" si="4"/>
        <v>#N/A</v>
      </c>
    </row>
    <row r="309" spans="5:5">
      <c r="E309" s="1399" t="e">
        <f t="shared" si="4"/>
        <v>#N/A</v>
      </c>
    </row>
    <row r="310" spans="5:5">
      <c r="E310" s="1399" t="e">
        <f t="shared" si="4"/>
        <v>#N/A</v>
      </c>
    </row>
    <row r="311" spans="5:5">
      <c r="E311" s="1399" t="e">
        <f t="shared" si="4"/>
        <v>#N/A</v>
      </c>
    </row>
    <row r="312" spans="5:5">
      <c r="E312" s="1399" t="e">
        <f t="shared" si="4"/>
        <v>#N/A</v>
      </c>
    </row>
    <row r="313" spans="5:5">
      <c r="E313" s="1399" t="e">
        <f t="shared" si="4"/>
        <v>#N/A</v>
      </c>
    </row>
    <row r="314" spans="5:5">
      <c r="E314" s="1399" t="e">
        <f t="shared" si="4"/>
        <v>#N/A</v>
      </c>
    </row>
    <row r="315" spans="5:5">
      <c r="E315" s="1399" t="e">
        <f t="shared" si="4"/>
        <v>#N/A</v>
      </c>
    </row>
    <row r="316" spans="5:5">
      <c r="E316" s="1399" t="e">
        <f t="shared" si="4"/>
        <v>#N/A</v>
      </c>
    </row>
    <row r="317" spans="5:5">
      <c r="E317" s="1399" t="e">
        <f t="shared" si="4"/>
        <v>#N/A</v>
      </c>
    </row>
    <row r="318" spans="5:5">
      <c r="E318" s="1399" t="e">
        <f t="shared" si="4"/>
        <v>#N/A</v>
      </c>
    </row>
    <row r="319" spans="5:5">
      <c r="E319" s="1399" t="e">
        <f t="shared" si="4"/>
        <v>#N/A</v>
      </c>
    </row>
    <row r="320" spans="5:5">
      <c r="E320" s="1399" t="e">
        <f t="shared" si="4"/>
        <v>#N/A</v>
      </c>
    </row>
    <row r="321" spans="5:5">
      <c r="E321" s="1399" t="e">
        <f t="shared" ref="E321:E384" si="5">VLOOKUP(C321,DSE,2,FALSE)</f>
        <v>#N/A</v>
      </c>
    </row>
    <row r="322" spans="5:5">
      <c r="E322" s="1399" t="e">
        <f t="shared" si="5"/>
        <v>#N/A</v>
      </c>
    </row>
    <row r="323" spans="5:5">
      <c r="E323" s="1399" t="e">
        <f t="shared" si="5"/>
        <v>#N/A</v>
      </c>
    </row>
    <row r="324" spans="5:5">
      <c r="E324" s="1399" t="e">
        <f t="shared" si="5"/>
        <v>#N/A</v>
      </c>
    </row>
    <row r="325" spans="5:5">
      <c r="E325" s="1399" t="e">
        <f t="shared" si="5"/>
        <v>#N/A</v>
      </c>
    </row>
    <row r="326" spans="5:5">
      <c r="E326" s="1399" t="e">
        <f t="shared" si="5"/>
        <v>#N/A</v>
      </c>
    </row>
    <row r="327" spans="5:5">
      <c r="E327" s="1399" t="e">
        <f t="shared" si="5"/>
        <v>#N/A</v>
      </c>
    </row>
    <row r="328" spans="5:5">
      <c r="E328" s="1399" t="e">
        <f t="shared" si="5"/>
        <v>#N/A</v>
      </c>
    </row>
    <row r="329" spans="5:5">
      <c r="E329" s="1399" t="e">
        <f t="shared" si="5"/>
        <v>#N/A</v>
      </c>
    </row>
    <row r="330" spans="5:5">
      <c r="E330" s="1399" t="e">
        <f t="shared" si="5"/>
        <v>#N/A</v>
      </c>
    </row>
    <row r="331" spans="5:5">
      <c r="E331" s="1399" t="e">
        <f t="shared" si="5"/>
        <v>#N/A</v>
      </c>
    </row>
    <row r="332" spans="5:5">
      <c r="E332" s="1399" t="e">
        <f t="shared" si="5"/>
        <v>#N/A</v>
      </c>
    </row>
    <row r="333" spans="5:5">
      <c r="E333" s="1399" t="e">
        <f t="shared" si="5"/>
        <v>#N/A</v>
      </c>
    </row>
    <row r="334" spans="5:5">
      <c r="E334" s="1399" t="e">
        <f t="shared" si="5"/>
        <v>#N/A</v>
      </c>
    </row>
    <row r="335" spans="5:5">
      <c r="E335" s="1399" t="e">
        <f t="shared" si="5"/>
        <v>#N/A</v>
      </c>
    </row>
    <row r="336" spans="5:5">
      <c r="E336" s="1399" t="e">
        <f t="shared" si="5"/>
        <v>#N/A</v>
      </c>
    </row>
    <row r="337" spans="5:5">
      <c r="E337" s="1399" t="e">
        <f t="shared" si="5"/>
        <v>#N/A</v>
      </c>
    </row>
    <row r="338" spans="5:5">
      <c r="E338" s="1399" t="e">
        <f t="shared" si="5"/>
        <v>#N/A</v>
      </c>
    </row>
    <row r="339" spans="5:5">
      <c r="E339" s="1399" t="e">
        <f t="shared" si="5"/>
        <v>#N/A</v>
      </c>
    </row>
    <row r="340" spans="5:5">
      <c r="E340" s="1399" t="e">
        <f t="shared" si="5"/>
        <v>#N/A</v>
      </c>
    </row>
    <row r="341" spans="5:5">
      <c r="E341" s="1399" t="e">
        <f t="shared" si="5"/>
        <v>#N/A</v>
      </c>
    </row>
    <row r="342" spans="5:5">
      <c r="E342" s="1399" t="e">
        <f t="shared" si="5"/>
        <v>#N/A</v>
      </c>
    </row>
    <row r="343" spans="5:5">
      <c r="E343" s="1399" t="e">
        <f t="shared" si="5"/>
        <v>#N/A</v>
      </c>
    </row>
    <row r="344" spans="5:5">
      <c r="E344" s="1399" t="e">
        <f t="shared" si="5"/>
        <v>#N/A</v>
      </c>
    </row>
    <row r="345" spans="5:5">
      <c r="E345" s="1399" t="e">
        <f t="shared" si="5"/>
        <v>#N/A</v>
      </c>
    </row>
    <row r="346" spans="5:5">
      <c r="E346" s="1399" t="e">
        <f t="shared" si="5"/>
        <v>#N/A</v>
      </c>
    </row>
    <row r="347" spans="5:5">
      <c r="E347" s="1399" t="e">
        <f t="shared" si="5"/>
        <v>#N/A</v>
      </c>
    </row>
    <row r="348" spans="5:5">
      <c r="E348" s="1399" t="e">
        <f t="shared" si="5"/>
        <v>#N/A</v>
      </c>
    </row>
    <row r="349" spans="5:5">
      <c r="E349" s="1399" t="e">
        <f t="shared" si="5"/>
        <v>#N/A</v>
      </c>
    </row>
    <row r="350" spans="5:5">
      <c r="E350" s="1399" t="e">
        <f t="shared" si="5"/>
        <v>#N/A</v>
      </c>
    </row>
    <row r="351" spans="5:5">
      <c r="E351" s="1399" t="e">
        <f t="shared" si="5"/>
        <v>#N/A</v>
      </c>
    </row>
    <row r="352" spans="5:5">
      <c r="E352" s="1399" t="e">
        <f t="shared" si="5"/>
        <v>#N/A</v>
      </c>
    </row>
    <row r="353" spans="5:5">
      <c r="E353" s="1399" t="e">
        <f t="shared" si="5"/>
        <v>#N/A</v>
      </c>
    </row>
    <row r="354" spans="5:5">
      <c r="E354" s="1399" t="e">
        <f t="shared" si="5"/>
        <v>#N/A</v>
      </c>
    </row>
    <row r="355" spans="5:5">
      <c r="E355" s="1399" t="e">
        <f t="shared" si="5"/>
        <v>#N/A</v>
      </c>
    </row>
    <row r="356" spans="5:5">
      <c r="E356" s="1399" t="e">
        <f t="shared" si="5"/>
        <v>#N/A</v>
      </c>
    </row>
    <row r="357" spans="5:5">
      <c r="E357" s="1399" t="e">
        <f t="shared" si="5"/>
        <v>#N/A</v>
      </c>
    </row>
    <row r="358" spans="5:5">
      <c r="E358" s="1399" t="e">
        <f t="shared" si="5"/>
        <v>#N/A</v>
      </c>
    </row>
    <row r="359" spans="5:5">
      <c r="E359" s="1399" t="e">
        <f t="shared" si="5"/>
        <v>#N/A</v>
      </c>
    </row>
    <row r="360" spans="5:5">
      <c r="E360" s="1399" t="e">
        <f t="shared" si="5"/>
        <v>#N/A</v>
      </c>
    </row>
    <row r="361" spans="5:5">
      <c r="E361" s="1399" t="e">
        <f t="shared" si="5"/>
        <v>#N/A</v>
      </c>
    </row>
    <row r="362" spans="5:5">
      <c r="E362" s="1399" t="e">
        <f t="shared" si="5"/>
        <v>#N/A</v>
      </c>
    </row>
    <row r="363" spans="5:5">
      <c r="E363" s="1399" t="e">
        <f t="shared" si="5"/>
        <v>#N/A</v>
      </c>
    </row>
    <row r="364" spans="5:5">
      <c r="E364" s="1399" t="e">
        <f t="shared" si="5"/>
        <v>#N/A</v>
      </c>
    </row>
    <row r="365" spans="5:5">
      <c r="E365" s="1399" t="e">
        <f t="shared" si="5"/>
        <v>#N/A</v>
      </c>
    </row>
    <row r="366" spans="5:5">
      <c r="E366" s="1399" t="e">
        <f t="shared" si="5"/>
        <v>#N/A</v>
      </c>
    </row>
    <row r="367" spans="5:5">
      <c r="E367" s="1399" t="e">
        <f t="shared" si="5"/>
        <v>#N/A</v>
      </c>
    </row>
    <row r="368" spans="5:5">
      <c r="E368" s="1399" t="e">
        <f t="shared" si="5"/>
        <v>#N/A</v>
      </c>
    </row>
    <row r="369" spans="5:5">
      <c r="E369" s="1399" t="e">
        <f t="shared" si="5"/>
        <v>#N/A</v>
      </c>
    </row>
    <row r="370" spans="5:5">
      <c r="E370" s="1399" t="e">
        <f t="shared" si="5"/>
        <v>#N/A</v>
      </c>
    </row>
    <row r="371" spans="5:5">
      <c r="E371" s="1399" t="e">
        <f t="shared" si="5"/>
        <v>#N/A</v>
      </c>
    </row>
    <row r="372" spans="5:5">
      <c r="E372" s="1399" t="e">
        <f t="shared" si="5"/>
        <v>#N/A</v>
      </c>
    </row>
    <row r="373" spans="5:5">
      <c r="E373" s="1399" t="e">
        <f t="shared" si="5"/>
        <v>#N/A</v>
      </c>
    </row>
    <row r="374" spans="5:5">
      <c r="E374" s="1399" t="e">
        <f t="shared" si="5"/>
        <v>#N/A</v>
      </c>
    </row>
    <row r="375" spans="5:5">
      <c r="E375" s="1399" t="e">
        <f t="shared" si="5"/>
        <v>#N/A</v>
      </c>
    </row>
    <row r="376" spans="5:5">
      <c r="E376" s="1399" t="e">
        <f t="shared" si="5"/>
        <v>#N/A</v>
      </c>
    </row>
    <row r="377" spans="5:5">
      <c r="E377" s="1399" t="e">
        <f t="shared" si="5"/>
        <v>#N/A</v>
      </c>
    </row>
    <row r="378" spans="5:5">
      <c r="E378" s="1399" t="e">
        <f t="shared" si="5"/>
        <v>#N/A</v>
      </c>
    </row>
    <row r="379" spans="5:5">
      <c r="E379" s="1399" t="e">
        <f t="shared" si="5"/>
        <v>#N/A</v>
      </c>
    </row>
    <row r="380" spans="5:5">
      <c r="E380" s="1399" t="e">
        <f t="shared" si="5"/>
        <v>#N/A</v>
      </c>
    </row>
    <row r="381" spans="5:5">
      <c r="E381" s="1399" t="e">
        <f t="shared" si="5"/>
        <v>#N/A</v>
      </c>
    </row>
    <row r="382" spans="5:5">
      <c r="E382" s="1399" t="e">
        <f t="shared" si="5"/>
        <v>#N/A</v>
      </c>
    </row>
    <row r="383" spans="5:5">
      <c r="E383" s="1399" t="e">
        <f t="shared" si="5"/>
        <v>#N/A</v>
      </c>
    </row>
    <row r="384" spans="5:5">
      <c r="E384" s="1399" t="e">
        <f t="shared" si="5"/>
        <v>#N/A</v>
      </c>
    </row>
    <row r="385" spans="5:5">
      <c r="E385" s="1399" t="e">
        <f t="shared" ref="E385:E448" si="6">VLOOKUP(C385,DSE,2,FALSE)</f>
        <v>#N/A</v>
      </c>
    </row>
    <row r="386" spans="5:5">
      <c r="E386" s="1399" t="e">
        <f t="shared" si="6"/>
        <v>#N/A</v>
      </c>
    </row>
    <row r="387" spans="5:5">
      <c r="E387" s="1399" t="e">
        <f t="shared" si="6"/>
        <v>#N/A</v>
      </c>
    </row>
    <row r="388" spans="5:5">
      <c r="E388" s="1399" t="e">
        <f t="shared" si="6"/>
        <v>#N/A</v>
      </c>
    </row>
    <row r="389" spans="5:5">
      <c r="E389" s="1399" t="e">
        <f t="shared" si="6"/>
        <v>#N/A</v>
      </c>
    </row>
    <row r="390" spans="5:5">
      <c r="E390" s="1399" t="e">
        <f t="shared" si="6"/>
        <v>#N/A</v>
      </c>
    </row>
    <row r="391" spans="5:5">
      <c r="E391" s="1399" t="e">
        <f t="shared" si="6"/>
        <v>#N/A</v>
      </c>
    </row>
    <row r="392" spans="5:5">
      <c r="E392" s="1399" t="e">
        <f t="shared" si="6"/>
        <v>#N/A</v>
      </c>
    </row>
    <row r="393" spans="5:5">
      <c r="E393" s="1399" t="e">
        <f t="shared" si="6"/>
        <v>#N/A</v>
      </c>
    </row>
    <row r="394" spans="5:5">
      <c r="E394" s="1399" t="e">
        <f t="shared" si="6"/>
        <v>#N/A</v>
      </c>
    </row>
    <row r="395" spans="5:5">
      <c r="E395" s="1399" t="e">
        <f t="shared" si="6"/>
        <v>#N/A</v>
      </c>
    </row>
    <row r="396" spans="5:5">
      <c r="E396" s="1399" t="e">
        <f t="shared" si="6"/>
        <v>#N/A</v>
      </c>
    </row>
    <row r="397" spans="5:5">
      <c r="E397" s="1399" t="e">
        <f t="shared" si="6"/>
        <v>#N/A</v>
      </c>
    </row>
    <row r="398" spans="5:5">
      <c r="E398" s="1399" t="e">
        <f t="shared" si="6"/>
        <v>#N/A</v>
      </c>
    </row>
    <row r="399" spans="5:5">
      <c r="E399" s="1399" t="e">
        <f t="shared" si="6"/>
        <v>#N/A</v>
      </c>
    </row>
    <row r="400" spans="5:5">
      <c r="E400" s="1399" t="e">
        <f t="shared" si="6"/>
        <v>#N/A</v>
      </c>
    </row>
    <row r="401" spans="5:5">
      <c r="E401" s="1399" t="e">
        <f t="shared" si="6"/>
        <v>#N/A</v>
      </c>
    </row>
    <row r="402" spans="5:5">
      <c r="E402" s="1399" t="e">
        <f t="shared" si="6"/>
        <v>#N/A</v>
      </c>
    </row>
    <row r="403" spans="5:5">
      <c r="E403" s="1399" t="e">
        <f t="shared" si="6"/>
        <v>#N/A</v>
      </c>
    </row>
    <row r="404" spans="5:5">
      <c r="E404" s="1399" t="e">
        <f t="shared" si="6"/>
        <v>#N/A</v>
      </c>
    </row>
    <row r="405" spans="5:5">
      <c r="E405" s="1399" t="e">
        <f t="shared" si="6"/>
        <v>#N/A</v>
      </c>
    </row>
    <row r="406" spans="5:5">
      <c r="E406" s="1399" t="e">
        <f t="shared" si="6"/>
        <v>#N/A</v>
      </c>
    </row>
    <row r="407" spans="5:5">
      <c r="E407" s="1399" t="e">
        <f t="shared" si="6"/>
        <v>#N/A</v>
      </c>
    </row>
    <row r="408" spans="5:5">
      <c r="E408" s="1399" t="e">
        <f t="shared" si="6"/>
        <v>#N/A</v>
      </c>
    </row>
    <row r="409" spans="5:5">
      <c r="E409" s="1399" t="e">
        <f t="shared" si="6"/>
        <v>#N/A</v>
      </c>
    </row>
    <row r="410" spans="5:5">
      <c r="E410" s="1399" t="e">
        <f t="shared" si="6"/>
        <v>#N/A</v>
      </c>
    </row>
    <row r="411" spans="5:5">
      <c r="E411" s="1399" t="e">
        <f t="shared" si="6"/>
        <v>#N/A</v>
      </c>
    </row>
    <row r="412" spans="5:5">
      <c r="E412" s="1399" t="e">
        <f t="shared" si="6"/>
        <v>#N/A</v>
      </c>
    </row>
    <row r="413" spans="5:5">
      <c r="E413" s="1399" t="e">
        <f t="shared" si="6"/>
        <v>#N/A</v>
      </c>
    </row>
    <row r="414" spans="5:5">
      <c r="E414" s="1399" t="e">
        <f t="shared" si="6"/>
        <v>#N/A</v>
      </c>
    </row>
    <row r="415" spans="5:5">
      <c r="E415" s="1399" t="e">
        <f t="shared" si="6"/>
        <v>#N/A</v>
      </c>
    </row>
    <row r="416" spans="5:5">
      <c r="E416" s="1399" t="e">
        <f t="shared" si="6"/>
        <v>#N/A</v>
      </c>
    </row>
    <row r="417" spans="5:5">
      <c r="E417" s="1399" t="e">
        <f t="shared" si="6"/>
        <v>#N/A</v>
      </c>
    </row>
    <row r="418" spans="5:5">
      <c r="E418" s="1399" t="e">
        <f t="shared" si="6"/>
        <v>#N/A</v>
      </c>
    </row>
    <row r="419" spans="5:5">
      <c r="E419" s="1399" t="e">
        <f t="shared" si="6"/>
        <v>#N/A</v>
      </c>
    </row>
    <row r="420" spans="5:5">
      <c r="E420" s="1399" t="e">
        <f t="shared" si="6"/>
        <v>#N/A</v>
      </c>
    </row>
    <row r="421" spans="5:5">
      <c r="E421" s="1399" t="e">
        <f t="shared" si="6"/>
        <v>#N/A</v>
      </c>
    </row>
    <row r="422" spans="5:5">
      <c r="E422" s="1399" t="e">
        <f t="shared" si="6"/>
        <v>#N/A</v>
      </c>
    </row>
    <row r="423" spans="5:5">
      <c r="E423" s="1399" t="e">
        <f t="shared" si="6"/>
        <v>#N/A</v>
      </c>
    </row>
    <row r="424" spans="5:5">
      <c r="E424" s="1399" t="e">
        <f t="shared" si="6"/>
        <v>#N/A</v>
      </c>
    </row>
    <row r="425" spans="5:5">
      <c r="E425" s="1399" t="e">
        <f t="shared" si="6"/>
        <v>#N/A</v>
      </c>
    </row>
    <row r="426" spans="5:5">
      <c r="E426" s="1399" t="e">
        <f t="shared" si="6"/>
        <v>#N/A</v>
      </c>
    </row>
    <row r="427" spans="5:5">
      <c r="E427" s="1399" t="e">
        <f t="shared" si="6"/>
        <v>#N/A</v>
      </c>
    </row>
    <row r="428" spans="5:5">
      <c r="E428" s="1399" t="e">
        <f t="shared" si="6"/>
        <v>#N/A</v>
      </c>
    </row>
    <row r="429" spans="5:5">
      <c r="E429" s="1399" t="e">
        <f t="shared" si="6"/>
        <v>#N/A</v>
      </c>
    </row>
    <row r="430" spans="5:5">
      <c r="E430" s="1399" t="e">
        <f t="shared" si="6"/>
        <v>#N/A</v>
      </c>
    </row>
    <row r="431" spans="5:5">
      <c r="E431" s="1399" t="e">
        <f t="shared" si="6"/>
        <v>#N/A</v>
      </c>
    </row>
    <row r="432" spans="5:5">
      <c r="E432" s="1399" t="e">
        <f t="shared" si="6"/>
        <v>#N/A</v>
      </c>
    </row>
    <row r="433" spans="5:5">
      <c r="E433" s="1399" t="e">
        <f t="shared" si="6"/>
        <v>#N/A</v>
      </c>
    </row>
    <row r="434" spans="5:5">
      <c r="E434" s="1399" t="e">
        <f t="shared" si="6"/>
        <v>#N/A</v>
      </c>
    </row>
    <row r="435" spans="5:5">
      <c r="E435" s="1399" t="e">
        <f t="shared" si="6"/>
        <v>#N/A</v>
      </c>
    </row>
    <row r="436" spans="5:5">
      <c r="E436" s="1399" t="e">
        <f t="shared" si="6"/>
        <v>#N/A</v>
      </c>
    </row>
    <row r="437" spans="5:5">
      <c r="E437" s="1399" t="e">
        <f t="shared" si="6"/>
        <v>#N/A</v>
      </c>
    </row>
    <row r="438" spans="5:5">
      <c r="E438" s="1399" t="e">
        <f t="shared" si="6"/>
        <v>#N/A</v>
      </c>
    </row>
    <row r="439" spans="5:5">
      <c r="E439" s="1399" t="e">
        <f t="shared" si="6"/>
        <v>#N/A</v>
      </c>
    </row>
    <row r="440" spans="5:5">
      <c r="E440" s="1399" t="e">
        <f t="shared" si="6"/>
        <v>#N/A</v>
      </c>
    </row>
    <row r="441" spans="5:5">
      <c r="E441" s="1399" t="e">
        <f t="shared" si="6"/>
        <v>#N/A</v>
      </c>
    </row>
    <row r="442" spans="5:5">
      <c r="E442" s="1399" t="e">
        <f t="shared" si="6"/>
        <v>#N/A</v>
      </c>
    </row>
    <row r="443" spans="5:5">
      <c r="E443" s="1399" t="e">
        <f t="shared" si="6"/>
        <v>#N/A</v>
      </c>
    </row>
    <row r="444" spans="5:5">
      <c r="E444" s="1399" t="e">
        <f t="shared" si="6"/>
        <v>#N/A</v>
      </c>
    </row>
    <row r="445" spans="5:5">
      <c r="E445" s="1399" t="e">
        <f t="shared" si="6"/>
        <v>#N/A</v>
      </c>
    </row>
    <row r="446" spans="5:5">
      <c r="E446" s="1399" t="e">
        <f t="shared" si="6"/>
        <v>#N/A</v>
      </c>
    </row>
    <row r="447" spans="5:5">
      <c r="E447" s="1399" t="e">
        <f t="shared" si="6"/>
        <v>#N/A</v>
      </c>
    </row>
    <row r="448" spans="5:5">
      <c r="E448" s="1399" t="e">
        <f t="shared" si="6"/>
        <v>#N/A</v>
      </c>
    </row>
    <row r="449" spans="5:5">
      <c r="E449" s="1399" t="e">
        <f t="shared" ref="E449:E512" si="7">VLOOKUP(C449,DSE,2,FALSE)</f>
        <v>#N/A</v>
      </c>
    </row>
    <row r="450" spans="5:5">
      <c r="E450" s="1399" t="e">
        <f t="shared" si="7"/>
        <v>#N/A</v>
      </c>
    </row>
    <row r="451" spans="5:5">
      <c r="E451" s="1399" t="e">
        <f t="shared" si="7"/>
        <v>#N/A</v>
      </c>
    </row>
    <row r="452" spans="5:5">
      <c r="E452" s="1399" t="e">
        <f t="shared" si="7"/>
        <v>#N/A</v>
      </c>
    </row>
    <row r="453" spans="5:5">
      <c r="E453" s="1399" t="e">
        <f t="shared" si="7"/>
        <v>#N/A</v>
      </c>
    </row>
    <row r="454" spans="5:5">
      <c r="E454" s="1399" t="e">
        <f t="shared" si="7"/>
        <v>#N/A</v>
      </c>
    </row>
    <row r="455" spans="5:5">
      <c r="E455" s="1399" t="e">
        <f t="shared" si="7"/>
        <v>#N/A</v>
      </c>
    </row>
    <row r="456" spans="5:5">
      <c r="E456" s="1399" t="e">
        <f t="shared" si="7"/>
        <v>#N/A</v>
      </c>
    </row>
    <row r="457" spans="5:5">
      <c r="E457" s="1399" t="e">
        <f t="shared" si="7"/>
        <v>#N/A</v>
      </c>
    </row>
    <row r="458" spans="5:5">
      <c r="E458" s="1399" t="e">
        <f t="shared" si="7"/>
        <v>#N/A</v>
      </c>
    </row>
    <row r="459" spans="5:5">
      <c r="E459" s="1399" t="e">
        <f t="shared" si="7"/>
        <v>#N/A</v>
      </c>
    </row>
    <row r="460" spans="5:5">
      <c r="E460" s="1399" t="e">
        <f t="shared" si="7"/>
        <v>#N/A</v>
      </c>
    </row>
    <row r="461" spans="5:5">
      <c r="E461" s="1399" t="e">
        <f t="shared" si="7"/>
        <v>#N/A</v>
      </c>
    </row>
    <row r="462" spans="5:5">
      <c r="E462" s="1399" t="e">
        <f t="shared" si="7"/>
        <v>#N/A</v>
      </c>
    </row>
    <row r="463" spans="5:5">
      <c r="E463" s="1399" t="e">
        <f t="shared" si="7"/>
        <v>#N/A</v>
      </c>
    </row>
    <row r="464" spans="5:5">
      <c r="E464" s="1399" t="e">
        <f t="shared" si="7"/>
        <v>#N/A</v>
      </c>
    </row>
    <row r="465" spans="5:5">
      <c r="E465" s="1399" t="e">
        <f t="shared" si="7"/>
        <v>#N/A</v>
      </c>
    </row>
    <row r="466" spans="5:5">
      <c r="E466" s="1399" t="e">
        <f t="shared" si="7"/>
        <v>#N/A</v>
      </c>
    </row>
    <row r="467" spans="5:5">
      <c r="E467" s="1399" t="e">
        <f t="shared" si="7"/>
        <v>#N/A</v>
      </c>
    </row>
    <row r="468" spans="5:5">
      <c r="E468" s="1399" t="e">
        <f t="shared" si="7"/>
        <v>#N/A</v>
      </c>
    </row>
    <row r="469" spans="5:5">
      <c r="E469" s="1399" t="e">
        <f t="shared" si="7"/>
        <v>#N/A</v>
      </c>
    </row>
    <row r="470" spans="5:5">
      <c r="E470" s="1399" t="e">
        <f t="shared" si="7"/>
        <v>#N/A</v>
      </c>
    </row>
    <row r="471" spans="5:5">
      <c r="E471" s="1399" t="e">
        <f t="shared" si="7"/>
        <v>#N/A</v>
      </c>
    </row>
    <row r="472" spans="5:5">
      <c r="E472" s="1399" t="e">
        <f t="shared" si="7"/>
        <v>#N/A</v>
      </c>
    </row>
    <row r="473" spans="5:5">
      <c r="E473" s="1399" t="e">
        <f t="shared" si="7"/>
        <v>#N/A</v>
      </c>
    </row>
    <row r="474" spans="5:5">
      <c r="E474" s="1399" t="e">
        <f t="shared" si="7"/>
        <v>#N/A</v>
      </c>
    </row>
    <row r="475" spans="5:5">
      <c r="E475" s="1399" t="e">
        <f t="shared" si="7"/>
        <v>#N/A</v>
      </c>
    </row>
    <row r="476" spans="5:5">
      <c r="E476" s="1399" t="e">
        <f t="shared" si="7"/>
        <v>#N/A</v>
      </c>
    </row>
    <row r="477" spans="5:5">
      <c r="E477" s="1399" t="e">
        <f t="shared" si="7"/>
        <v>#N/A</v>
      </c>
    </row>
    <row r="478" spans="5:5">
      <c r="E478" s="1399" t="e">
        <f t="shared" si="7"/>
        <v>#N/A</v>
      </c>
    </row>
    <row r="479" spans="5:5">
      <c r="E479" s="1399" t="e">
        <f t="shared" si="7"/>
        <v>#N/A</v>
      </c>
    </row>
    <row r="480" spans="5:5">
      <c r="E480" s="1399" t="e">
        <f t="shared" si="7"/>
        <v>#N/A</v>
      </c>
    </row>
    <row r="481" spans="5:5">
      <c r="E481" s="1399" t="e">
        <f t="shared" si="7"/>
        <v>#N/A</v>
      </c>
    </row>
    <row r="482" spans="5:5">
      <c r="E482" s="1399" t="e">
        <f t="shared" si="7"/>
        <v>#N/A</v>
      </c>
    </row>
    <row r="483" spans="5:5">
      <c r="E483" s="1399" t="e">
        <f t="shared" si="7"/>
        <v>#N/A</v>
      </c>
    </row>
    <row r="484" spans="5:5">
      <c r="E484" s="1399" t="e">
        <f t="shared" si="7"/>
        <v>#N/A</v>
      </c>
    </row>
    <row r="485" spans="5:5">
      <c r="E485" s="1399" t="e">
        <f t="shared" si="7"/>
        <v>#N/A</v>
      </c>
    </row>
    <row r="486" spans="5:5">
      <c r="E486" s="1399" t="e">
        <f t="shared" si="7"/>
        <v>#N/A</v>
      </c>
    </row>
    <row r="487" spans="5:5">
      <c r="E487" s="1399" t="e">
        <f t="shared" si="7"/>
        <v>#N/A</v>
      </c>
    </row>
    <row r="488" spans="5:5">
      <c r="E488" s="1399" t="e">
        <f t="shared" si="7"/>
        <v>#N/A</v>
      </c>
    </row>
    <row r="489" spans="5:5">
      <c r="E489" s="1399" t="e">
        <f t="shared" si="7"/>
        <v>#N/A</v>
      </c>
    </row>
    <row r="490" spans="5:5">
      <c r="E490" s="1399" t="e">
        <f t="shared" si="7"/>
        <v>#N/A</v>
      </c>
    </row>
    <row r="491" spans="5:5">
      <c r="E491" s="1399" t="e">
        <f t="shared" si="7"/>
        <v>#N/A</v>
      </c>
    </row>
    <row r="492" spans="5:5">
      <c r="E492" s="1399" t="e">
        <f t="shared" si="7"/>
        <v>#N/A</v>
      </c>
    </row>
    <row r="493" spans="5:5">
      <c r="E493" s="1399" t="e">
        <f t="shared" si="7"/>
        <v>#N/A</v>
      </c>
    </row>
    <row r="494" spans="5:5">
      <c r="E494" s="1399" t="e">
        <f t="shared" si="7"/>
        <v>#N/A</v>
      </c>
    </row>
    <row r="495" spans="5:5">
      <c r="E495" s="1399" t="e">
        <f t="shared" si="7"/>
        <v>#N/A</v>
      </c>
    </row>
    <row r="496" spans="5:5">
      <c r="E496" s="1399" t="e">
        <f t="shared" si="7"/>
        <v>#N/A</v>
      </c>
    </row>
    <row r="497" spans="5:5">
      <c r="E497" s="1399" t="e">
        <f t="shared" si="7"/>
        <v>#N/A</v>
      </c>
    </row>
    <row r="498" spans="5:5">
      <c r="E498" s="1399" t="e">
        <f t="shared" si="7"/>
        <v>#N/A</v>
      </c>
    </row>
    <row r="499" spans="5:5">
      <c r="E499" s="1399" t="e">
        <f t="shared" si="7"/>
        <v>#N/A</v>
      </c>
    </row>
    <row r="500" spans="5:5">
      <c r="E500" s="1399" t="e">
        <f t="shared" si="7"/>
        <v>#N/A</v>
      </c>
    </row>
    <row r="501" spans="5:5">
      <c r="E501" s="1399" t="e">
        <f t="shared" si="7"/>
        <v>#N/A</v>
      </c>
    </row>
    <row r="502" spans="5:5">
      <c r="E502" s="1399" t="e">
        <f t="shared" si="7"/>
        <v>#N/A</v>
      </c>
    </row>
    <row r="503" spans="5:5">
      <c r="E503" s="1399" t="e">
        <f t="shared" si="7"/>
        <v>#N/A</v>
      </c>
    </row>
    <row r="504" spans="5:5">
      <c r="E504" s="1399" t="e">
        <f t="shared" si="7"/>
        <v>#N/A</v>
      </c>
    </row>
    <row r="505" spans="5:5">
      <c r="E505" s="1399" t="e">
        <f t="shared" si="7"/>
        <v>#N/A</v>
      </c>
    </row>
    <row r="506" spans="5:5">
      <c r="E506" s="1399" t="e">
        <f t="shared" si="7"/>
        <v>#N/A</v>
      </c>
    </row>
    <row r="507" spans="5:5">
      <c r="E507" s="1399" t="e">
        <f t="shared" si="7"/>
        <v>#N/A</v>
      </c>
    </row>
    <row r="508" spans="5:5">
      <c r="E508" s="1399" t="e">
        <f t="shared" si="7"/>
        <v>#N/A</v>
      </c>
    </row>
    <row r="509" spans="5:5">
      <c r="E509" s="1399" t="e">
        <f t="shared" si="7"/>
        <v>#N/A</v>
      </c>
    </row>
    <row r="510" spans="5:5">
      <c r="E510" s="1399" t="e">
        <f t="shared" si="7"/>
        <v>#N/A</v>
      </c>
    </row>
    <row r="511" spans="5:5">
      <c r="E511" s="1399" t="e">
        <f t="shared" si="7"/>
        <v>#N/A</v>
      </c>
    </row>
    <row r="512" spans="5:5">
      <c r="E512" s="1399" t="e">
        <f t="shared" si="7"/>
        <v>#N/A</v>
      </c>
    </row>
    <row r="513" spans="5:5">
      <c r="E513" s="1399" t="e">
        <f t="shared" ref="E513:E576" si="8">VLOOKUP(C513,DSE,2,FALSE)</f>
        <v>#N/A</v>
      </c>
    </row>
    <row r="514" spans="5:5">
      <c r="E514" s="1399" t="e">
        <f t="shared" si="8"/>
        <v>#N/A</v>
      </c>
    </row>
    <row r="515" spans="5:5">
      <c r="E515" s="1399" t="e">
        <f t="shared" si="8"/>
        <v>#N/A</v>
      </c>
    </row>
    <row r="516" spans="5:5">
      <c r="E516" s="1399" t="e">
        <f t="shared" si="8"/>
        <v>#N/A</v>
      </c>
    </row>
    <row r="517" spans="5:5">
      <c r="E517" s="1399" t="e">
        <f t="shared" si="8"/>
        <v>#N/A</v>
      </c>
    </row>
    <row r="518" spans="5:5">
      <c r="E518" s="1399" t="e">
        <f t="shared" si="8"/>
        <v>#N/A</v>
      </c>
    </row>
    <row r="519" spans="5:5">
      <c r="E519" s="1399" t="e">
        <f t="shared" si="8"/>
        <v>#N/A</v>
      </c>
    </row>
    <row r="520" spans="5:5">
      <c r="E520" s="1399" t="e">
        <f t="shared" si="8"/>
        <v>#N/A</v>
      </c>
    </row>
    <row r="521" spans="5:5">
      <c r="E521" s="1399" t="e">
        <f t="shared" si="8"/>
        <v>#N/A</v>
      </c>
    </row>
    <row r="522" spans="5:5">
      <c r="E522" s="1399" t="e">
        <f t="shared" si="8"/>
        <v>#N/A</v>
      </c>
    </row>
    <row r="523" spans="5:5">
      <c r="E523" s="1399" t="e">
        <f t="shared" si="8"/>
        <v>#N/A</v>
      </c>
    </row>
    <row r="524" spans="5:5">
      <c r="E524" s="1399" t="e">
        <f t="shared" si="8"/>
        <v>#N/A</v>
      </c>
    </row>
    <row r="525" spans="5:5">
      <c r="E525" s="1399" t="e">
        <f t="shared" si="8"/>
        <v>#N/A</v>
      </c>
    </row>
    <row r="526" spans="5:5">
      <c r="E526" s="1399" t="e">
        <f t="shared" si="8"/>
        <v>#N/A</v>
      </c>
    </row>
    <row r="527" spans="5:5">
      <c r="E527" s="1399" t="e">
        <f t="shared" si="8"/>
        <v>#N/A</v>
      </c>
    </row>
    <row r="528" spans="5:5">
      <c r="E528" s="1399" t="e">
        <f t="shared" si="8"/>
        <v>#N/A</v>
      </c>
    </row>
    <row r="529" spans="5:5">
      <c r="E529" s="1399" t="e">
        <f t="shared" si="8"/>
        <v>#N/A</v>
      </c>
    </row>
    <row r="530" spans="5:5">
      <c r="E530" s="1399" t="e">
        <f t="shared" si="8"/>
        <v>#N/A</v>
      </c>
    </row>
    <row r="531" spans="5:5">
      <c r="E531" s="1399" t="e">
        <f t="shared" si="8"/>
        <v>#N/A</v>
      </c>
    </row>
    <row r="532" spans="5:5">
      <c r="E532" s="1399" t="e">
        <f t="shared" si="8"/>
        <v>#N/A</v>
      </c>
    </row>
    <row r="533" spans="5:5">
      <c r="E533" s="1399" t="e">
        <f t="shared" si="8"/>
        <v>#N/A</v>
      </c>
    </row>
    <row r="534" spans="5:5">
      <c r="E534" s="1399" t="e">
        <f t="shared" si="8"/>
        <v>#N/A</v>
      </c>
    </row>
    <row r="535" spans="5:5">
      <c r="E535" s="1399" t="e">
        <f t="shared" si="8"/>
        <v>#N/A</v>
      </c>
    </row>
    <row r="536" spans="5:5">
      <c r="E536" s="1399" t="e">
        <f t="shared" si="8"/>
        <v>#N/A</v>
      </c>
    </row>
    <row r="537" spans="5:5">
      <c r="E537" s="1399" t="e">
        <f t="shared" si="8"/>
        <v>#N/A</v>
      </c>
    </row>
    <row r="538" spans="5:5">
      <c r="E538" s="1399" t="e">
        <f t="shared" si="8"/>
        <v>#N/A</v>
      </c>
    </row>
    <row r="539" spans="5:5">
      <c r="E539" s="1399" t="e">
        <f t="shared" si="8"/>
        <v>#N/A</v>
      </c>
    </row>
    <row r="540" spans="5:5">
      <c r="E540" s="1399" t="e">
        <f t="shared" si="8"/>
        <v>#N/A</v>
      </c>
    </row>
    <row r="541" spans="5:5">
      <c r="E541" s="1399" t="e">
        <f t="shared" si="8"/>
        <v>#N/A</v>
      </c>
    </row>
    <row r="542" spans="5:5">
      <c r="E542" s="1399" t="e">
        <f t="shared" si="8"/>
        <v>#N/A</v>
      </c>
    </row>
    <row r="543" spans="5:5">
      <c r="E543" s="1399" t="e">
        <f t="shared" si="8"/>
        <v>#N/A</v>
      </c>
    </row>
    <row r="544" spans="5:5">
      <c r="E544" s="1399" t="e">
        <f t="shared" si="8"/>
        <v>#N/A</v>
      </c>
    </row>
    <row r="545" spans="5:5">
      <c r="E545" s="1399" t="e">
        <f t="shared" si="8"/>
        <v>#N/A</v>
      </c>
    </row>
    <row r="546" spans="5:5">
      <c r="E546" s="1399" t="e">
        <f t="shared" si="8"/>
        <v>#N/A</v>
      </c>
    </row>
    <row r="547" spans="5:5">
      <c r="E547" s="1399" t="e">
        <f t="shared" si="8"/>
        <v>#N/A</v>
      </c>
    </row>
    <row r="548" spans="5:5">
      <c r="E548" s="1399" t="e">
        <f t="shared" si="8"/>
        <v>#N/A</v>
      </c>
    </row>
    <row r="549" spans="5:5">
      <c r="E549" s="1399" t="e">
        <f t="shared" si="8"/>
        <v>#N/A</v>
      </c>
    </row>
    <row r="550" spans="5:5">
      <c r="E550" s="1399" t="e">
        <f t="shared" si="8"/>
        <v>#N/A</v>
      </c>
    </row>
    <row r="551" spans="5:5">
      <c r="E551" s="1399" t="e">
        <f t="shared" si="8"/>
        <v>#N/A</v>
      </c>
    </row>
    <row r="552" spans="5:5">
      <c r="E552" s="1399" t="e">
        <f t="shared" si="8"/>
        <v>#N/A</v>
      </c>
    </row>
    <row r="553" spans="5:5">
      <c r="E553" s="1399" t="e">
        <f t="shared" si="8"/>
        <v>#N/A</v>
      </c>
    </row>
    <row r="554" spans="5:5">
      <c r="E554" s="1399" t="e">
        <f t="shared" si="8"/>
        <v>#N/A</v>
      </c>
    </row>
    <row r="555" spans="5:5">
      <c r="E555" s="1399" t="e">
        <f t="shared" si="8"/>
        <v>#N/A</v>
      </c>
    </row>
    <row r="556" spans="5:5">
      <c r="E556" s="1399" t="e">
        <f t="shared" si="8"/>
        <v>#N/A</v>
      </c>
    </row>
    <row r="557" spans="5:5">
      <c r="E557" s="1399" t="e">
        <f t="shared" si="8"/>
        <v>#N/A</v>
      </c>
    </row>
    <row r="558" spans="5:5">
      <c r="E558" s="1399" t="e">
        <f t="shared" si="8"/>
        <v>#N/A</v>
      </c>
    </row>
    <row r="559" spans="5:5">
      <c r="E559" s="1399" t="e">
        <f t="shared" si="8"/>
        <v>#N/A</v>
      </c>
    </row>
    <row r="560" spans="5:5">
      <c r="E560" s="1399" t="e">
        <f t="shared" si="8"/>
        <v>#N/A</v>
      </c>
    </row>
    <row r="561" spans="5:5">
      <c r="E561" s="1399" t="e">
        <f t="shared" si="8"/>
        <v>#N/A</v>
      </c>
    </row>
    <row r="562" spans="5:5">
      <c r="E562" s="1399" t="e">
        <f t="shared" si="8"/>
        <v>#N/A</v>
      </c>
    </row>
    <row r="563" spans="5:5">
      <c r="E563" s="1399" t="e">
        <f t="shared" si="8"/>
        <v>#N/A</v>
      </c>
    </row>
    <row r="564" spans="5:5">
      <c r="E564" s="1399" t="e">
        <f t="shared" si="8"/>
        <v>#N/A</v>
      </c>
    </row>
    <row r="565" spans="5:5">
      <c r="E565" s="1399" t="e">
        <f t="shared" si="8"/>
        <v>#N/A</v>
      </c>
    </row>
    <row r="566" spans="5:5">
      <c r="E566" s="1399" t="e">
        <f t="shared" si="8"/>
        <v>#N/A</v>
      </c>
    </row>
    <row r="567" spans="5:5">
      <c r="E567" s="1399" t="e">
        <f t="shared" si="8"/>
        <v>#N/A</v>
      </c>
    </row>
    <row r="568" spans="5:5">
      <c r="E568" s="1399" t="e">
        <f t="shared" si="8"/>
        <v>#N/A</v>
      </c>
    </row>
    <row r="569" spans="5:5">
      <c r="E569" s="1399" t="e">
        <f t="shared" si="8"/>
        <v>#N/A</v>
      </c>
    </row>
    <row r="570" spans="5:5">
      <c r="E570" s="1399" t="e">
        <f t="shared" si="8"/>
        <v>#N/A</v>
      </c>
    </row>
    <row r="571" spans="5:5">
      <c r="E571" s="1399" t="e">
        <f t="shared" si="8"/>
        <v>#N/A</v>
      </c>
    </row>
    <row r="572" spans="5:5">
      <c r="E572" s="1399" t="e">
        <f t="shared" si="8"/>
        <v>#N/A</v>
      </c>
    </row>
    <row r="573" spans="5:5">
      <c r="E573" s="1399" t="e">
        <f t="shared" si="8"/>
        <v>#N/A</v>
      </c>
    </row>
    <row r="574" spans="5:5">
      <c r="E574" s="1399" t="e">
        <f t="shared" si="8"/>
        <v>#N/A</v>
      </c>
    </row>
    <row r="575" spans="5:5">
      <c r="E575" s="1399" t="e">
        <f t="shared" si="8"/>
        <v>#N/A</v>
      </c>
    </row>
    <row r="576" spans="5:5">
      <c r="E576" s="1399" t="e">
        <f t="shared" si="8"/>
        <v>#N/A</v>
      </c>
    </row>
    <row r="577" spans="5:5">
      <c r="E577" s="1399" t="e">
        <f t="shared" ref="E577:E640" si="9">VLOOKUP(C577,DSE,2,FALSE)</f>
        <v>#N/A</v>
      </c>
    </row>
    <row r="578" spans="5:5">
      <c r="E578" s="1399" t="e">
        <f t="shared" si="9"/>
        <v>#N/A</v>
      </c>
    </row>
    <row r="579" spans="5:5">
      <c r="E579" s="1399" t="e">
        <f t="shared" si="9"/>
        <v>#N/A</v>
      </c>
    </row>
    <row r="580" spans="5:5">
      <c r="E580" s="1399" t="e">
        <f t="shared" si="9"/>
        <v>#N/A</v>
      </c>
    </row>
    <row r="581" spans="5:5">
      <c r="E581" s="1399" t="e">
        <f t="shared" si="9"/>
        <v>#N/A</v>
      </c>
    </row>
    <row r="582" spans="5:5">
      <c r="E582" s="1399" t="e">
        <f t="shared" si="9"/>
        <v>#N/A</v>
      </c>
    </row>
    <row r="583" spans="5:5">
      <c r="E583" s="1399" t="e">
        <f t="shared" si="9"/>
        <v>#N/A</v>
      </c>
    </row>
    <row r="584" spans="5:5">
      <c r="E584" s="1399" t="e">
        <f t="shared" si="9"/>
        <v>#N/A</v>
      </c>
    </row>
    <row r="585" spans="5:5">
      <c r="E585" s="1399" t="e">
        <f t="shared" si="9"/>
        <v>#N/A</v>
      </c>
    </row>
    <row r="586" spans="5:5">
      <c r="E586" s="1399" t="e">
        <f t="shared" si="9"/>
        <v>#N/A</v>
      </c>
    </row>
    <row r="587" spans="5:5">
      <c r="E587" s="1399" t="e">
        <f t="shared" si="9"/>
        <v>#N/A</v>
      </c>
    </row>
    <row r="588" spans="5:5">
      <c r="E588" s="1399" t="e">
        <f t="shared" si="9"/>
        <v>#N/A</v>
      </c>
    </row>
    <row r="589" spans="5:5">
      <c r="E589" s="1399" t="e">
        <f t="shared" si="9"/>
        <v>#N/A</v>
      </c>
    </row>
    <row r="590" spans="5:5">
      <c r="E590" s="1399" t="e">
        <f t="shared" si="9"/>
        <v>#N/A</v>
      </c>
    </row>
    <row r="591" spans="5:5">
      <c r="E591" s="1399" t="e">
        <f t="shared" si="9"/>
        <v>#N/A</v>
      </c>
    </row>
    <row r="592" spans="5:5">
      <c r="E592" s="1399" t="e">
        <f t="shared" si="9"/>
        <v>#N/A</v>
      </c>
    </row>
    <row r="593" spans="5:5">
      <c r="E593" s="1399" t="e">
        <f t="shared" si="9"/>
        <v>#N/A</v>
      </c>
    </row>
    <row r="594" spans="5:5">
      <c r="E594" s="1399" t="e">
        <f t="shared" si="9"/>
        <v>#N/A</v>
      </c>
    </row>
    <row r="595" spans="5:5">
      <c r="E595" s="1399" t="e">
        <f t="shared" si="9"/>
        <v>#N/A</v>
      </c>
    </row>
    <row r="596" spans="5:5">
      <c r="E596" s="1399" t="e">
        <f t="shared" si="9"/>
        <v>#N/A</v>
      </c>
    </row>
    <row r="597" spans="5:5">
      <c r="E597" s="1399" t="e">
        <f t="shared" si="9"/>
        <v>#N/A</v>
      </c>
    </row>
    <row r="598" spans="5:5">
      <c r="E598" s="1399" t="e">
        <f t="shared" si="9"/>
        <v>#N/A</v>
      </c>
    </row>
    <row r="599" spans="5:5">
      <c r="E599" s="1399" t="e">
        <f t="shared" si="9"/>
        <v>#N/A</v>
      </c>
    </row>
    <row r="600" spans="5:5">
      <c r="E600" s="1399" t="e">
        <f t="shared" si="9"/>
        <v>#N/A</v>
      </c>
    </row>
    <row r="601" spans="5:5">
      <c r="E601" s="1399" t="e">
        <f t="shared" si="9"/>
        <v>#N/A</v>
      </c>
    </row>
    <row r="602" spans="5:5">
      <c r="E602" s="1399" t="e">
        <f t="shared" si="9"/>
        <v>#N/A</v>
      </c>
    </row>
    <row r="603" spans="5:5">
      <c r="E603" s="1399" t="e">
        <f t="shared" si="9"/>
        <v>#N/A</v>
      </c>
    </row>
    <row r="604" spans="5:5">
      <c r="E604" s="1399" t="e">
        <f t="shared" si="9"/>
        <v>#N/A</v>
      </c>
    </row>
    <row r="605" spans="5:5">
      <c r="E605" s="1399" t="e">
        <f t="shared" si="9"/>
        <v>#N/A</v>
      </c>
    </row>
    <row r="606" spans="5:5">
      <c r="E606" s="1399" t="e">
        <f t="shared" si="9"/>
        <v>#N/A</v>
      </c>
    </row>
    <row r="607" spans="5:5">
      <c r="E607" s="1399" t="e">
        <f t="shared" si="9"/>
        <v>#N/A</v>
      </c>
    </row>
    <row r="608" spans="5:5">
      <c r="E608" s="1399" t="e">
        <f t="shared" si="9"/>
        <v>#N/A</v>
      </c>
    </row>
    <row r="609" spans="5:5">
      <c r="E609" s="1399" t="e">
        <f t="shared" si="9"/>
        <v>#N/A</v>
      </c>
    </row>
    <row r="610" spans="5:5">
      <c r="E610" s="1399" t="e">
        <f t="shared" si="9"/>
        <v>#N/A</v>
      </c>
    </row>
    <row r="611" spans="5:5">
      <c r="E611" s="1399" t="e">
        <f t="shared" si="9"/>
        <v>#N/A</v>
      </c>
    </row>
    <row r="612" spans="5:5">
      <c r="E612" s="1399" t="e">
        <f t="shared" si="9"/>
        <v>#N/A</v>
      </c>
    </row>
    <row r="613" spans="5:5">
      <c r="E613" s="1399" t="e">
        <f t="shared" si="9"/>
        <v>#N/A</v>
      </c>
    </row>
    <row r="614" spans="5:5">
      <c r="E614" s="1399" t="e">
        <f t="shared" si="9"/>
        <v>#N/A</v>
      </c>
    </row>
    <row r="615" spans="5:5">
      <c r="E615" s="1399" t="e">
        <f t="shared" si="9"/>
        <v>#N/A</v>
      </c>
    </row>
    <row r="616" spans="5:5">
      <c r="E616" s="1399" t="e">
        <f t="shared" si="9"/>
        <v>#N/A</v>
      </c>
    </row>
    <row r="617" spans="5:5">
      <c r="E617" s="1399" t="e">
        <f t="shared" si="9"/>
        <v>#N/A</v>
      </c>
    </row>
    <row r="618" spans="5:5">
      <c r="E618" s="1399" t="e">
        <f t="shared" si="9"/>
        <v>#N/A</v>
      </c>
    </row>
    <row r="619" spans="5:5">
      <c r="E619" s="1399" t="e">
        <f t="shared" si="9"/>
        <v>#N/A</v>
      </c>
    </row>
    <row r="620" spans="5:5">
      <c r="E620" s="1399" t="e">
        <f t="shared" si="9"/>
        <v>#N/A</v>
      </c>
    </row>
    <row r="621" spans="5:5">
      <c r="E621" s="1399" t="e">
        <f t="shared" si="9"/>
        <v>#N/A</v>
      </c>
    </row>
    <row r="622" spans="5:5">
      <c r="E622" s="1399" t="e">
        <f t="shared" si="9"/>
        <v>#N/A</v>
      </c>
    </row>
    <row r="623" spans="5:5">
      <c r="E623" s="1399" t="e">
        <f t="shared" si="9"/>
        <v>#N/A</v>
      </c>
    </row>
    <row r="624" spans="5:5">
      <c r="E624" s="1399" t="e">
        <f t="shared" si="9"/>
        <v>#N/A</v>
      </c>
    </row>
    <row r="625" spans="5:5">
      <c r="E625" s="1399" t="e">
        <f t="shared" si="9"/>
        <v>#N/A</v>
      </c>
    </row>
    <row r="626" spans="5:5">
      <c r="E626" s="1399" t="e">
        <f t="shared" si="9"/>
        <v>#N/A</v>
      </c>
    </row>
    <row r="627" spans="5:5">
      <c r="E627" s="1399" t="e">
        <f t="shared" si="9"/>
        <v>#N/A</v>
      </c>
    </row>
    <row r="628" spans="5:5">
      <c r="E628" s="1399" t="e">
        <f t="shared" si="9"/>
        <v>#N/A</v>
      </c>
    </row>
    <row r="629" spans="5:5">
      <c r="E629" s="1399" t="e">
        <f t="shared" si="9"/>
        <v>#N/A</v>
      </c>
    </row>
    <row r="630" spans="5:5">
      <c r="E630" s="1399" t="e">
        <f t="shared" si="9"/>
        <v>#N/A</v>
      </c>
    </row>
    <row r="631" spans="5:5">
      <c r="E631" s="1399" t="e">
        <f t="shared" si="9"/>
        <v>#N/A</v>
      </c>
    </row>
    <row r="632" spans="5:5">
      <c r="E632" s="1399" t="e">
        <f t="shared" si="9"/>
        <v>#N/A</v>
      </c>
    </row>
    <row r="633" spans="5:5">
      <c r="E633" s="1399" t="e">
        <f t="shared" si="9"/>
        <v>#N/A</v>
      </c>
    </row>
    <row r="634" spans="5:5">
      <c r="E634" s="1399" t="e">
        <f t="shared" si="9"/>
        <v>#N/A</v>
      </c>
    </row>
    <row r="635" spans="5:5">
      <c r="E635" s="1399" t="e">
        <f t="shared" si="9"/>
        <v>#N/A</v>
      </c>
    </row>
    <row r="636" spans="5:5">
      <c r="E636" s="1399" t="e">
        <f t="shared" si="9"/>
        <v>#N/A</v>
      </c>
    </row>
    <row r="637" spans="5:5">
      <c r="E637" s="1399" t="e">
        <f t="shared" si="9"/>
        <v>#N/A</v>
      </c>
    </row>
    <row r="638" spans="5:5">
      <c r="E638" s="1399" t="e">
        <f t="shared" si="9"/>
        <v>#N/A</v>
      </c>
    </row>
    <row r="639" spans="5:5">
      <c r="E639" s="1399" t="e">
        <f t="shared" si="9"/>
        <v>#N/A</v>
      </c>
    </row>
    <row r="640" spans="5:5">
      <c r="E640" s="1399" t="e">
        <f t="shared" si="9"/>
        <v>#N/A</v>
      </c>
    </row>
    <row r="641" spans="5:5">
      <c r="E641" s="1399" t="e">
        <f t="shared" ref="E641:E704" si="10">VLOOKUP(C641,DSE,2,FALSE)</f>
        <v>#N/A</v>
      </c>
    </row>
    <row r="642" spans="5:5">
      <c r="E642" s="1399" t="e">
        <f t="shared" si="10"/>
        <v>#N/A</v>
      </c>
    </row>
    <row r="643" spans="5:5">
      <c r="E643" s="1399" t="e">
        <f t="shared" si="10"/>
        <v>#N/A</v>
      </c>
    </row>
    <row r="644" spans="5:5">
      <c r="E644" s="1399" t="e">
        <f t="shared" si="10"/>
        <v>#N/A</v>
      </c>
    </row>
    <row r="645" spans="5:5">
      <c r="E645" s="1399" t="e">
        <f t="shared" si="10"/>
        <v>#N/A</v>
      </c>
    </row>
    <row r="646" spans="5:5">
      <c r="E646" s="1399" t="e">
        <f t="shared" si="10"/>
        <v>#N/A</v>
      </c>
    </row>
    <row r="647" spans="5:5">
      <c r="E647" s="1399" t="e">
        <f t="shared" si="10"/>
        <v>#N/A</v>
      </c>
    </row>
    <row r="648" spans="5:5">
      <c r="E648" s="1399" t="e">
        <f t="shared" si="10"/>
        <v>#N/A</v>
      </c>
    </row>
    <row r="649" spans="5:5">
      <c r="E649" s="1399" t="e">
        <f t="shared" si="10"/>
        <v>#N/A</v>
      </c>
    </row>
    <row r="650" spans="5:5">
      <c r="E650" s="1399" t="e">
        <f t="shared" si="10"/>
        <v>#N/A</v>
      </c>
    </row>
    <row r="651" spans="5:5">
      <c r="E651" s="1399" t="e">
        <f t="shared" si="10"/>
        <v>#N/A</v>
      </c>
    </row>
    <row r="652" spans="5:5">
      <c r="E652" s="1399" t="e">
        <f t="shared" si="10"/>
        <v>#N/A</v>
      </c>
    </row>
    <row r="653" spans="5:5">
      <c r="E653" s="1399" t="e">
        <f t="shared" si="10"/>
        <v>#N/A</v>
      </c>
    </row>
    <row r="654" spans="5:5">
      <c r="E654" s="1399" t="e">
        <f t="shared" si="10"/>
        <v>#N/A</v>
      </c>
    </row>
    <row r="655" spans="5:5">
      <c r="E655" s="1399" t="e">
        <f t="shared" si="10"/>
        <v>#N/A</v>
      </c>
    </row>
    <row r="656" spans="5:5">
      <c r="E656" s="1399" t="e">
        <f t="shared" si="10"/>
        <v>#N/A</v>
      </c>
    </row>
    <row r="657" spans="5:5">
      <c r="E657" s="1399" t="e">
        <f t="shared" si="10"/>
        <v>#N/A</v>
      </c>
    </row>
    <row r="658" spans="5:5">
      <c r="E658" s="1399" t="e">
        <f t="shared" si="10"/>
        <v>#N/A</v>
      </c>
    </row>
    <row r="659" spans="5:5">
      <c r="E659" s="1399" t="e">
        <f t="shared" si="10"/>
        <v>#N/A</v>
      </c>
    </row>
    <row r="660" spans="5:5">
      <c r="E660" s="1399" t="e">
        <f t="shared" si="10"/>
        <v>#N/A</v>
      </c>
    </row>
    <row r="661" spans="5:5">
      <c r="E661" s="1399" t="e">
        <f t="shared" si="10"/>
        <v>#N/A</v>
      </c>
    </row>
    <row r="662" spans="5:5">
      <c r="E662" s="1399" t="e">
        <f t="shared" si="10"/>
        <v>#N/A</v>
      </c>
    </row>
    <row r="663" spans="5:5">
      <c r="E663" s="1399" t="e">
        <f t="shared" si="10"/>
        <v>#N/A</v>
      </c>
    </row>
    <row r="664" spans="5:5">
      <c r="E664" s="1399" t="e">
        <f t="shared" si="10"/>
        <v>#N/A</v>
      </c>
    </row>
    <row r="665" spans="5:5">
      <c r="E665" s="1399" t="e">
        <f t="shared" si="10"/>
        <v>#N/A</v>
      </c>
    </row>
    <row r="666" spans="5:5">
      <c r="E666" s="1399" t="e">
        <f t="shared" si="10"/>
        <v>#N/A</v>
      </c>
    </row>
    <row r="667" spans="5:5">
      <c r="E667" s="1399" t="e">
        <f t="shared" si="10"/>
        <v>#N/A</v>
      </c>
    </row>
    <row r="668" spans="5:5">
      <c r="E668" s="1399" t="e">
        <f t="shared" si="10"/>
        <v>#N/A</v>
      </c>
    </row>
    <row r="669" spans="5:5">
      <c r="E669" s="1399" t="e">
        <f t="shared" si="10"/>
        <v>#N/A</v>
      </c>
    </row>
    <row r="670" spans="5:5">
      <c r="E670" s="1399" t="e">
        <f t="shared" si="10"/>
        <v>#N/A</v>
      </c>
    </row>
    <row r="671" spans="5:5">
      <c r="E671" s="1399" t="e">
        <f t="shared" si="10"/>
        <v>#N/A</v>
      </c>
    </row>
    <row r="672" spans="5:5">
      <c r="E672" s="1399" t="e">
        <f t="shared" si="10"/>
        <v>#N/A</v>
      </c>
    </row>
    <row r="673" spans="5:5">
      <c r="E673" s="1399" t="e">
        <f t="shared" si="10"/>
        <v>#N/A</v>
      </c>
    </row>
    <row r="674" spans="5:5">
      <c r="E674" s="1399" t="e">
        <f t="shared" si="10"/>
        <v>#N/A</v>
      </c>
    </row>
    <row r="675" spans="5:5">
      <c r="E675" s="1399" t="e">
        <f t="shared" si="10"/>
        <v>#N/A</v>
      </c>
    </row>
    <row r="676" spans="5:5">
      <c r="E676" s="1399" t="e">
        <f t="shared" si="10"/>
        <v>#N/A</v>
      </c>
    </row>
    <row r="677" spans="5:5">
      <c r="E677" s="1399" t="e">
        <f t="shared" si="10"/>
        <v>#N/A</v>
      </c>
    </row>
    <row r="678" spans="5:5">
      <c r="E678" s="1399" t="e">
        <f t="shared" si="10"/>
        <v>#N/A</v>
      </c>
    </row>
    <row r="679" spans="5:5">
      <c r="E679" s="1399" t="e">
        <f t="shared" si="10"/>
        <v>#N/A</v>
      </c>
    </row>
    <row r="680" spans="5:5">
      <c r="E680" s="1399" t="e">
        <f t="shared" si="10"/>
        <v>#N/A</v>
      </c>
    </row>
    <row r="681" spans="5:5">
      <c r="E681" s="1399" t="e">
        <f t="shared" si="10"/>
        <v>#N/A</v>
      </c>
    </row>
    <row r="682" spans="5:5">
      <c r="E682" s="1399" t="e">
        <f t="shared" si="10"/>
        <v>#N/A</v>
      </c>
    </row>
    <row r="683" spans="5:5">
      <c r="E683" s="1399" t="e">
        <f t="shared" si="10"/>
        <v>#N/A</v>
      </c>
    </row>
    <row r="684" spans="5:5">
      <c r="E684" s="1399" t="e">
        <f t="shared" si="10"/>
        <v>#N/A</v>
      </c>
    </row>
    <row r="685" spans="5:5">
      <c r="E685" s="1399" t="e">
        <f t="shared" si="10"/>
        <v>#N/A</v>
      </c>
    </row>
    <row r="686" spans="5:5">
      <c r="E686" s="1399" t="e">
        <f t="shared" si="10"/>
        <v>#N/A</v>
      </c>
    </row>
    <row r="687" spans="5:5">
      <c r="E687" s="1399" t="e">
        <f t="shared" si="10"/>
        <v>#N/A</v>
      </c>
    </row>
    <row r="688" spans="5:5">
      <c r="E688" s="1399" t="e">
        <f t="shared" si="10"/>
        <v>#N/A</v>
      </c>
    </row>
    <row r="689" spans="5:5">
      <c r="E689" s="1399" t="e">
        <f t="shared" si="10"/>
        <v>#N/A</v>
      </c>
    </row>
    <row r="690" spans="5:5">
      <c r="E690" s="1399" t="e">
        <f t="shared" si="10"/>
        <v>#N/A</v>
      </c>
    </row>
    <row r="691" spans="5:5">
      <c r="E691" s="1399" t="e">
        <f t="shared" si="10"/>
        <v>#N/A</v>
      </c>
    </row>
    <row r="692" spans="5:5">
      <c r="E692" s="1399" t="e">
        <f t="shared" si="10"/>
        <v>#N/A</v>
      </c>
    </row>
    <row r="693" spans="5:5">
      <c r="E693" s="1399" t="e">
        <f t="shared" si="10"/>
        <v>#N/A</v>
      </c>
    </row>
    <row r="694" spans="5:5">
      <c r="E694" s="1399" t="e">
        <f t="shared" si="10"/>
        <v>#N/A</v>
      </c>
    </row>
    <row r="695" spans="5:5">
      <c r="E695" s="1399" t="e">
        <f t="shared" si="10"/>
        <v>#N/A</v>
      </c>
    </row>
    <row r="696" spans="5:5">
      <c r="E696" s="1399" t="e">
        <f t="shared" si="10"/>
        <v>#N/A</v>
      </c>
    </row>
    <row r="697" spans="5:5">
      <c r="E697" s="1399" t="e">
        <f t="shared" si="10"/>
        <v>#N/A</v>
      </c>
    </row>
    <row r="698" spans="5:5">
      <c r="E698" s="1399" t="e">
        <f t="shared" si="10"/>
        <v>#N/A</v>
      </c>
    </row>
    <row r="699" spans="5:5">
      <c r="E699" s="1399" t="e">
        <f t="shared" si="10"/>
        <v>#N/A</v>
      </c>
    </row>
    <row r="700" spans="5:5">
      <c r="E700" s="1399" t="e">
        <f t="shared" si="10"/>
        <v>#N/A</v>
      </c>
    </row>
    <row r="701" spans="5:5">
      <c r="E701" s="1399" t="e">
        <f t="shared" si="10"/>
        <v>#N/A</v>
      </c>
    </row>
    <row r="702" spans="5:5">
      <c r="E702" s="1399" t="e">
        <f t="shared" si="10"/>
        <v>#N/A</v>
      </c>
    </row>
    <row r="703" spans="5:5">
      <c r="E703" s="1399" t="e">
        <f t="shared" si="10"/>
        <v>#N/A</v>
      </c>
    </row>
    <row r="704" spans="5:5">
      <c r="E704" s="1399" t="e">
        <f t="shared" si="10"/>
        <v>#N/A</v>
      </c>
    </row>
    <row r="705" spans="5:5">
      <c r="E705" s="1399" t="e">
        <f t="shared" ref="E705:E768" si="11">VLOOKUP(C705,DSE,2,FALSE)</f>
        <v>#N/A</v>
      </c>
    </row>
    <row r="706" spans="5:5">
      <c r="E706" s="1399" t="e">
        <f t="shared" si="11"/>
        <v>#N/A</v>
      </c>
    </row>
    <row r="707" spans="5:5">
      <c r="E707" s="1399" t="e">
        <f t="shared" si="11"/>
        <v>#N/A</v>
      </c>
    </row>
    <row r="708" spans="5:5">
      <c r="E708" s="1399" t="e">
        <f t="shared" si="11"/>
        <v>#N/A</v>
      </c>
    </row>
    <row r="709" spans="5:5">
      <c r="E709" s="1399" t="e">
        <f t="shared" si="11"/>
        <v>#N/A</v>
      </c>
    </row>
    <row r="710" spans="5:5">
      <c r="E710" s="1399" t="e">
        <f t="shared" si="11"/>
        <v>#N/A</v>
      </c>
    </row>
    <row r="711" spans="5:5">
      <c r="E711" s="1399" t="e">
        <f t="shared" si="11"/>
        <v>#N/A</v>
      </c>
    </row>
    <row r="712" spans="5:5">
      <c r="E712" s="1399" t="e">
        <f t="shared" si="11"/>
        <v>#N/A</v>
      </c>
    </row>
    <row r="713" spans="5:5">
      <c r="E713" s="1399" t="e">
        <f t="shared" si="11"/>
        <v>#N/A</v>
      </c>
    </row>
    <row r="714" spans="5:5">
      <c r="E714" s="1399" t="e">
        <f t="shared" si="11"/>
        <v>#N/A</v>
      </c>
    </row>
    <row r="715" spans="5:5">
      <c r="E715" s="1399" t="e">
        <f t="shared" si="11"/>
        <v>#N/A</v>
      </c>
    </row>
    <row r="716" spans="5:5">
      <c r="E716" s="1399" t="e">
        <f t="shared" si="11"/>
        <v>#N/A</v>
      </c>
    </row>
    <row r="717" spans="5:5">
      <c r="E717" s="1399" t="e">
        <f t="shared" si="11"/>
        <v>#N/A</v>
      </c>
    </row>
    <row r="718" spans="5:5">
      <c r="E718" s="1399" t="e">
        <f t="shared" si="11"/>
        <v>#N/A</v>
      </c>
    </row>
    <row r="719" spans="5:5">
      <c r="E719" s="1399" t="e">
        <f t="shared" si="11"/>
        <v>#N/A</v>
      </c>
    </row>
    <row r="720" spans="5:5">
      <c r="E720" s="1399" t="e">
        <f t="shared" si="11"/>
        <v>#N/A</v>
      </c>
    </row>
    <row r="721" spans="5:5">
      <c r="E721" s="1399" t="e">
        <f t="shared" si="11"/>
        <v>#N/A</v>
      </c>
    </row>
    <row r="722" spans="5:5">
      <c r="E722" s="1399" t="e">
        <f t="shared" si="11"/>
        <v>#N/A</v>
      </c>
    </row>
    <row r="723" spans="5:5">
      <c r="E723" s="1399" t="e">
        <f t="shared" si="11"/>
        <v>#N/A</v>
      </c>
    </row>
    <row r="724" spans="5:5">
      <c r="E724" s="1399" t="e">
        <f t="shared" si="11"/>
        <v>#N/A</v>
      </c>
    </row>
    <row r="725" spans="5:5">
      <c r="E725" s="1399" t="e">
        <f t="shared" si="11"/>
        <v>#N/A</v>
      </c>
    </row>
    <row r="726" spans="5:5">
      <c r="E726" s="1399" t="e">
        <f t="shared" si="11"/>
        <v>#N/A</v>
      </c>
    </row>
    <row r="727" spans="5:5">
      <c r="E727" s="1399" t="e">
        <f t="shared" si="11"/>
        <v>#N/A</v>
      </c>
    </row>
    <row r="728" spans="5:5">
      <c r="E728" s="1399" t="e">
        <f t="shared" si="11"/>
        <v>#N/A</v>
      </c>
    </row>
    <row r="729" spans="5:5">
      <c r="E729" s="1399" t="e">
        <f t="shared" si="11"/>
        <v>#N/A</v>
      </c>
    </row>
    <row r="730" spans="5:5">
      <c r="E730" s="1399" t="e">
        <f t="shared" si="11"/>
        <v>#N/A</v>
      </c>
    </row>
    <row r="731" spans="5:5">
      <c r="E731" s="1399" t="e">
        <f t="shared" si="11"/>
        <v>#N/A</v>
      </c>
    </row>
    <row r="732" spans="5:5">
      <c r="E732" s="1399" t="e">
        <f t="shared" si="11"/>
        <v>#N/A</v>
      </c>
    </row>
    <row r="733" spans="5:5">
      <c r="E733" s="1399" t="e">
        <f t="shared" si="11"/>
        <v>#N/A</v>
      </c>
    </row>
    <row r="734" spans="5:5">
      <c r="E734" s="1399" t="e">
        <f t="shared" si="11"/>
        <v>#N/A</v>
      </c>
    </row>
    <row r="735" spans="5:5">
      <c r="E735" s="1399" t="e">
        <f t="shared" si="11"/>
        <v>#N/A</v>
      </c>
    </row>
    <row r="736" spans="5:5">
      <c r="E736" s="1399" t="e">
        <f t="shared" si="11"/>
        <v>#N/A</v>
      </c>
    </row>
    <row r="737" spans="5:5">
      <c r="E737" s="1399" t="e">
        <f t="shared" si="11"/>
        <v>#N/A</v>
      </c>
    </row>
    <row r="738" spans="5:5">
      <c r="E738" s="1399" t="e">
        <f t="shared" si="11"/>
        <v>#N/A</v>
      </c>
    </row>
    <row r="739" spans="5:5">
      <c r="E739" s="1399" t="e">
        <f t="shared" si="11"/>
        <v>#N/A</v>
      </c>
    </row>
    <row r="740" spans="5:5">
      <c r="E740" s="1399" t="e">
        <f t="shared" si="11"/>
        <v>#N/A</v>
      </c>
    </row>
    <row r="741" spans="5:5">
      <c r="E741" s="1399" t="e">
        <f t="shared" si="11"/>
        <v>#N/A</v>
      </c>
    </row>
    <row r="742" spans="5:5">
      <c r="E742" s="1399" t="e">
        <f t="shared" si="11"/>
        <v>#N/A</v>
      </c>
    </row>
    <row r="743" spans="5:5">
      <c r="E743" s="1399" t="e">
        <f t="shared" si="11"/>
        <v>#N/A</v>
      </c>
    </row>
    <row r="744" spans="5:5">
      <c r="E744" s="1399" t="e">
        <f t="shared" si="11"/>
        <v>#N/A</v>
      </c>
    </row>
    <row r="745" spans="5:5">
      <c r="E745" s="1399" t="e">
        <f t="shared" si="11"/>
        <v>#N/A</v>
      </c>
    </row>
    <row r="746" spans="5:5">
      <c r="E746" s="1399" t="e">
        <f t="shared" si="11"/>
        <v>#N/A</v>
      </c>
    </row>
    <row r="747" spans="5:5">
      <c r="E747" s="1399" t="e">
        <f t="shared" si="11"/>
        <v>#N/A</v>
      </c>
    </row>
    <row r="748" spans="5:5">
      <c r="E748" s="1399" t="e">
        <f t="shared" si="11"/>
        <v>#N/A</v>
      </c>
    </row>
    <row r="749" spans="5:5">
      <c r="E749" s="1399" t="e">
        <f t="shared" si="11"/>
        <v>#N/A</v>
      </c>
    </row>
    <row r="750" spans="5:5">
      <c r="E750" s="1399" t="e">
        <f t="shared" si="11"/>
        <v>#N/A</v>
      </c>
    </row>
    <row r="751" spans="5:5">
      <c r="E751" s="1399" t="e">
        <f t="shared" si="11"/>
        <v>#N/A</v>
      </c>
    </row>
    <row r="752" spans="5:5">
      <c r="E752" s="1399" t="e">
        <f t="shared" si="11"/>
        <v>#N/A</v>
      </c>
    </row>
    <row r="753" spans="5:5">
      <c r="E753" s="1399" t="e">
        <f t="shared" si="11"/>
        <v>#N/A</v>
      </c>
    </row>
    <row r="754" spans="5:5">
      <c r="E754" s="1399" t="e">
        <f t="shared" si="11"/>
        <v>#N/A</v>
      </c>
    </row>
    <row r="755" spans="5:5">
      <c r="E755" s="1399" t="e">
        <f t="shared" si="11"/>
        <v>#N/A</v>
      </c>
    </row>
    <row r="756" spans="5:5">
      <c r="E756" s="1399" t="e">
        <f t="shared" si="11"/>
        <v>#N/A</v>
      </c>
    </row>
    <row r="757" spans="5:5">
      <c r="E757" s="1399" t="e">
        <f t="shared" si="11"/>
        <v>#N/A</v>
      </c>
    </row>
    <row r="758" spans="5:5">
      <c r="E758" s="1399" t="e">
        <f t="shared" si="11"/>
        <v>#N/A</v>
      </c>
    </row>
    <row r="759" spans="5:5">
      <c r="E759" s="1399" t="e">
        <f t="shared" si="11"/>
        <v>#N/A</v>
      </c>
    </row>
    <row r="760" spans="5:5">
      <c r="E760" s="1399" t="e">
        <f t="shared" si="11"/>
        <v>#N/A</v>
      </c>
    </row>
    <row r="761" spans="5:5">
      <c r="E761" s="1399" t="e">
        <f t="shared" si="11"/>
        <v>#N/A</v>
      </c>
    </row>
    <row r="762" spans="5:5">
      <c r="E762" s="1399" t="e">
        <f t="shared" si="11"/>
        <v>#N/A</v>
      </c>
    </row>
    <row r="763" spans="5:5">
      <c r="E763" s="1399" t="e">
        <f t="shared" si="11"/>
        <v>#N/A</v>
      </c>
    </row>
    <row r="764" spans="5:5">
      <c r="E764" s="1399" t="e">
        <f t="shared" si="11"/>
        <v>#N/A</v>
      </c>
    </row>
    <row r="765" spans="5:5">
      <c r="E765" s="1399" t="e">
        <f t="shared" si="11"/>
        <v>#N/A</v>
      </c>
    </row>
    <row r="766" spans="5:5">
      <c r="E766" s="1399" t="e">
        <f t="shared" si="11"/>
        <v>#N/A</v>
      </c>
    </row>
    <row r="767" spans="5:5">
      <c r="E767" s="1399" t="e">
        <f t="shared" si="11"/>
        <v>#N/A</v>
      </c>
    </row>
    <row r="768" spans="5:5">
      <c r="E768" s="1399" t="e">
        <f t="shared" si="11"/>
        <v>#N/A</v>
      </c>
    </row>
    <row r="769" spans="5:5">
      <c r="E769" s="1399" t="e">
        <f t="shared" ref="E769:E832" si="12">VLOOKUP(C769,DSE,2,FALSE)</f>
        <v>#N/A</v>
      </c>
    </row>
    <row r="770" spans="5:5">
      <c r="E770" s="1399" t="e">
        <f t="shared" si="12"/>
        <v>#N/A</v>
      </c>
    </row>
    <row r="771" spans="5:5">
      <c r="E771" s="1399" t="e">
        <f t="shared" si="12"/>
        <v>#N/A</v>
      </c>
    </row>
    <row r="772" spans="5:5">
      <c r="E772" s="1399" t="e">
        <f t="shared" si="12"/>
        <v>#N/A</v>
      </c>
    </row>
    <row r="773" spans="5:5">
      <c r="E773" s="1399" t="e">
        <f t="shared" si="12"/>
        <v>#N/A</v>
      </c>
    </row>
    <row r="774" spans="5:5">
      <c r="E774" s="1399" t="e">
        <f t="shared" si="12"/>
        <v>#N/A</v>
      </c>
    </row>
    <row r="775" spans="5:5">
      <c r="E775" s="1399" t="e">
        <f t="shared" si="12"/>
        <v>#N/A</v>
      </c>
    </row>
    <row r="776" spans="5:5">
      <c r="E776" s="1399" t="e">
        <f t="shared" si="12"/>
        <v>#N/A</v>
      </c>
    </row>
    <row r="777" spans="5:5">
      <c r="E777" s="1399" t="e">
        <f t="shared" si="12"/>
        <v>#N/A</v>
      </c>
    </row>
    <row r="778" spans="5:5">
      <c r="E778" s="1399" t="e">
        <f t="shared" si="12"/>
        <v>#N/A</v>
      </c>
    </row>
    <row r="779" spans="5:5">
      <c r="E779" s="1399" t="e">
        <f t="shared" si="12"/>
        <v>#N/A</v>
      </c>
    </row>
    <row r="780" spans="5:5">
      <c r="E780" s="1399" t="e">
        <f t="shared" si="12"/>
        <v>#N/A</v>
      </c>
    </row>
    <row r="781" spans="5:5">
      <c r="E781" s="1399" t="e">
        <f t="shared" si="12"/>
        <v>#N/A</v>
      </c>
    </row>
    <row r="782" spans="5:5">
      <c r="E782" s="1399" t="e">
        <f t="shared" si="12"/>
        <v>#N/A</v>
      </c>
    </row>
    <row r="783" spans="5:5">
      <c r="E783" s="1399" t="e">
        <f t="shared" si="12"/>
        <v>#N/A</v>
      </c>
    </row>
    <row r="784" spans="5:5">
      <c r="E784" s="1399" t="e">
        <f t="shared" si="12"/>
        <v>#N/A</v>
      </c>
    </row>
    <row r="785" spans="5:5">
      <c r="E785" s="1399" t="e">
        <f t="shared" si="12"/>
        <v>#N/A</v>
      </c>
    </row>
    <row r="786" spans="5:5">
      <c r="E786" s="1399" t="e">
        <f t="shared" si="12"/>
        <v>#N/A</v>
      </c>
    </row>
    <row r="787" spans="5:5">
      <c r="E787" s="1399" t="e">
        <f t="shared" si="12"/>
        <v>#N/A</v>
      </c>
    </row>
    <row r="788" spans="5:5">
      <c r="E788" s="1399" t="e">
        <f t="shared" si="12"/>
        <v>#N/A</v>
      </c>
    </row>
    <row r="789" spans="5:5">
      <c r="E789" s="1399" t="e">
        <f t="shared" si="12"/>
        <v>#N/A</v>
      </c>
    </row>
    <row r="790" spans="5:5">
      <c r="E790" s="1399" t="e">
        <f t="shared" si="12"/>
        <v>#N/A</v>
      </c>
    </row>
    <row r="791" spans="5:5">
      <c r="E791" s="1399" t="e">
        <f t="shared" si="12"/>
        <v>#N/A</v>
      </c>
    </row>
    <row r="792" spans="5:5">
      <c r="E792" s="1399" t="e">
        <f t="shared" si="12"/>
        <v>#N/A</v>
      </c>
    </row>
    <row r="793" spans="5:5">
      <c r="E793" s="1399" t="e">
        <f t="shared" si="12"/>
        <v>#N/A</v>
      </c>
    </row>
    <row r="794" spans="5:5">
      <c r="E794" s="1399" t="e">
        <f t="shared" si="12"/>
        <v>#N/A</v>
      </c>
    </row>
    <row r="795" spans="5:5">
      <c r="E795" s="1399" t="e">
        <f t="shared" si="12"/>
        <v>#N/A</v>
      </c>
    </row>
    <row r="796" spans="5:5">
      <c r="E796" s="1399" t="e">
        <f t="shared" si="12"/>
        <v>#N/A</v>
      </c>
    </row>
    <row r="797" spans="5:5">
      <c r="E797" s="1399" t="e">
        <f t="shared" si="12"/>
        <v>#N/A</v>
      </c>
    </row>
    <row r="798" spans="5:5">
      <c r="E798" s="1399" t="e">
        <f t="shared" si="12"/>
        <v>#N/A</v>
      </c>
    </row>
    <row r="799" spans="5:5">
      <c r="E799" s="1399" t="e">
        <f t="shared" si="12"/>
        <v>#N/A</v>
      </c>
    </row>
    <row r="800" spans="5:5">
      <c r="E800" s="1399" t="e">
        <f t="shared" si="12"/>
        <v>#N/A</v>
      </c>
    </row>
    <row r="801" spans="5:5">
      <c r="E801" s="1399" t="e">
        <f t="shared" si="12"/>
        <v>#N/A</v>
      </c>
    </row>
    <row r="802" spans="5:5">
      <c r="E802" s="1399" t="e">
        <f t="shared" si="12"/>
        <v>#N/A</v>
      </c>
    </row>
    <row r="803" spans="5:5">
      <c r="E803" s="1399" t="e">
        <f t="shared" si="12"/>
        <v>#N/A</v>
      </c>
    </row>
    <row r="804" spans="5:5">
      <c r="E804" s="1399" t="e">
        <f t="shared" si="12"/>
        <v>#N/A</v>
      </c>
    </row>
    <row r="805" spans="5:5">
      <c r="E805" s="1399" t="e">
        <f t="shared" si="12"/>
        <v>#N/A</v>
      </c>
    </row>
    <row r="806" spans="5:5">
      <c r="E806" s="1399" t="e">
        <f t="shared" si="12"/>
        <v>#N/A</v>
      </c>
    </row>
    <row r="807" spans="5:5">
      <c r="E807" s="1399" t="e">
        <f t="shared" si="12"/>
        <v>#N/A</v>
      </c>
    </row>
    <row r="808" spans="5:5">
      <c r="E808" s="1399" t="e">
        <f t="shared" si="12"/>
        <v>#N/A</v>
      </c>
    </row>
    <row r="809" spans="5:5">
      <c r="E809" s="1399" t="e">
        <f t="shared" si="12"/>
        <v>#N/A</v>
      </c>
    </row>
    <row r="810" spans="5:5">
      <c r="E810" s="1399" t="e">
        <f t="shared" si="12"/>
        <v>#N/A</v>
      </c>
    </row>
    <row r="811" spans="5:5">
      <c r="E811" s="1399" t="e">
        <f t="shared" si="12"/>
        <v>#N/A</v>
      </c>
    </row>
    <row r="812" spans="5:5">
      <c r="E812" s="1399" t="e">
        <f t="shared" si="12"/>
        <v>#N/A</v>
      </c>
    </row>
    <row r="813" spans="5:5">
      <c r="E813" s="1399" t="e">
        <f t="shared" si="12"/>
        <v>#N/A</v>
      </c>
    </row>
    <row r="814" spans="5:5">
      <c r="E814" s="1399" t="e">
        <f t="shared" si="12"/>
        <v>#N/A</v>
      </c>
    </row>
    <row r="815" spans="5:5">
      <c r="E815" s="1399" t="e">
        <f t="shared" si="12"/>
        <v>#N/A</v>
      </c>
    </row>
    <row r="816" spans="5:5">
      <c r="E816" s="1399" t="e">
        <f t="shared" si="12"/>
        <v>#N/A</v>
      </c>
    </row>
    <row r="817" spans="5:5">
      <c r="E817" s="1399" t="e">
        <f t="shared" si="12"/>
        <v>#N/A</v>
      </c>
    </row>
    <row r="818" spans="5:5">
      <c r="E818" s="1399" t="e">
        <f t="shared" si="12"/>
        <v>#N/A</v>
      </c>
    </row>
    <row r="819" spans="5:5">
      <c r="E819" s="1399" t="e">
        <f t="shared" si="12"/>
        <v>#N/A</v>
      </c>
    </row>
    <row r="820" spans="5:5">
      <c r="E820" s="1399" t="e">
        <f t="shared" si="12"/>
        <v>#N/A</v>
      </c>
    </row>
    <row r="821" spans="5:5">
      <c r="E821" s="1399" t="e">
        <f t="shared" si="12"/>
        <v>#N/A</v>
      </c>
    </row>
    <row r="822" spans="5:5">
      <c r="E822" s="1399" t="e">
        <f t="shared" si="12"/>
        <v>#N/A</v>
      </c>
    </row>
    <row r="823" spans="5:5">
      <c r="E823" s="1399" t="e">
        <f t="shared" si="12"/>
        <v>#N/A</v>
      </c>
    </row>
    <row r="824" spans="5:5">
      <c r="E824" s="1399" t="e">
        <f t="shared" si="12"/>
        <v>#N/A</v>
      </c>
    </row>
    <row r="825" spans="5:5">
      <c r="E825" s="1399" t="e">
        <f t="shared" si="12"/>
        <v>#N/A</v>
      </c>
    </row>
    <row r="826" spans="5:5">
      <c r="E826" s="1399" t="e">
        <f t="shared" si="12"/>
        <v>#N/A</v>
      </c>
    </row>
    <row r="827" spans="5:5">
      <c r="E827" s="1399" t="e">
        <f t="shared" si="12"/>
        <v>#N/A</v>
      </c>
    </row>
    <row r="828" spans="5:5">
      <c r="E828" s="1399" t="e">
        <f t="shared" si="12"/>
        <v>#N/A</v>
      </c>
    </row>
    <row r="829" spans="5:5">
      <c r="E829" s="1399" t="e">
        <f t="shared" si="12"/>
        <v>#N/A</v>
      </c>
    </row>
    <row r="830" spans="5:5">
      <c r="E830" s="1399" t="e">
        <f t="shared" si="12"/>
        <v>#N/A</v>
      </c>
    </row>
    <row r="831" spans="5:5">
      <c r="E831" s="1399" t="e">
        <f t="shared" si="12"/>
        <v>#N/A</v>
      </c>
    </row>
    <row r="832" spans="5:5">
      <c r="E832" s="1399" t="e">
        <f t="shared" si="12"/>
        <v>#N/A</v>
      </c>
    </row>
    <row r="833" spans="5:5">
      <c r="E833" s="1399" t="e">
        <f t="shared" ref="E833:E896" si="13">VLOOKUP(C833,DSE,2,FALSE)</f>
        <v>#N/A</v>
      </c>
    </row>
    <row r="834" spans="5:5">
      <c r="E834" s="1399" t="e">
        <f t="shared" si="13"/>
        <v>#N/A</v>
      </c>
    </row>
    <row r="835" spans="5:5">
      <c r="E835" s="1399" t="e">
        <f t="shared" si="13"/>
        <v>#N/A</v>
      </c>
    </row>
    <row r="836" spans="5:5">
      <c r="E836" s="1399" t="e">
        <f t="shared" si="13"/>
        <v>#N/A</v>
      </c>
    </row>
    <row r="837" spans="5:5">
      <c r="E837" s="1399" t="e">
        <f t="shared" si="13"/>
        <v>#N/A</v>
      </c>
    </row>
    <row r="838" spans="5:5">
      <c r="E838" s="1399" t="e">
        <f t="shared" si="13"/>
        <v>#N/A</v>
      </c>
    </row>
    <row r="839" spans="5:5">
      <c r="E839" s="1399" t="e">
        <f t="shared" si="13"/>
        <v>#N/A</v>
      </c>
    </row>
    <row r="840" spans="5:5">
      <c r="E840" s="1399" t="e">
        <f t="shared" si="13"/>
        <v>#N/A</v>
      </c>
    </row>
    <row r="841" spans="5:5">
      <c r="E841" s="1399" t="e">
        <f t="shared" si="13"/>
        <v>#N/A</v>
      </c>
    </row>
    <row r="842" spans="5:5">
      <c r="E842" s="1399" t="e">
        <f t="shared" si="13"/>
        <v>#N/A</v>
      </c>
    </row>
    <row r="843" spans="5:5">
      <c r="E843" s="1399" t="e">
        <f t="shared" si="13"/>
        <v>#N/A</v>
      </c>
    </row>
    <row r="844" spans="5:5">
      <c r="E844" s="1399" t="e">
        <f t="shared" si="13"/>
        <v>#N/A</v>
      </c>
    </row>
    <row r="845" spans="5:5">
      <c r="E845" s="1399" t="e">
        <f t="shared" si="13"/>
        <v>#N/A</v>
      </c>
    </row>
    <row r="846" spans="5:5">
      <c r="E846" s="1399" t="e">
        <f t="shared" si="13"/>
        <v>#N/A</v>
      </c>
    </row>
    <row r="847" spans="5:5">
      <c r="E847" s="1399" t="e">
        <f t="shared" si="13"/>
        <v>#N/A</v>
      </c>
    </row>
    <row r="848" spans="5:5">
      <c r="E848" s="1399" t="e">
        <f t="shared" si="13"/>
        <v>#N/A</v>
      </c>
    </row>
    <row r="849" spans="5:5">
      <c r="E849" s="1399" t="e">
        <f t="shared" si="13"/>
        <v>#N/A</v>
      </c>
    </row>
    <row r="850" spans="5:5">
      <c r="E850" s="1399" t="e">
        <f t="shared" si="13"/>
        <v>#N/A</v>
      </c>
    </row>
    <row r="851" spans="5:5">
      <c r="E851" s="1399" t="e">
        <f t="shared" si="13"/>
        <v>#N/A</v>
      </c>
    </row>
    <row r="852" spans="5:5">
      <c r="E852" s="1399" t="e">
        <f t="shared" si="13"/>
        <v>#N/A</v>
      </c>
    </row>
    <row r="853" spans="5:5">
      <c r="E853" s="1399" t="e">
        <f t="shared" si="13"/>
        <v>#N/A</v>
      </c>
    </row>
    <row r="854" spans="5:5">
      <c r="E854" s="1399" t="e">
        <f t="shared" si="13"/>
        <v>#N/A</v>
      </c>
    </row>
    <row r="855" spans="5:5">
      <c r="E855" s="1399" t="e">
        <f t="shared" si="13"/>
        <v>#N/A</v>
      </c>
    </row>
    <row r="856" spans="5:5">
      <c r="E856" s="1399" t="e">
        <f t="shared" si="13"/>
        <v>#N/A</v>
      </c>
    </row>
    <row r="857" spans="5:5">
      <c r="E857" s="1399" t="e">
        <f t="shared" si="13"/>
        <v>#N/A</v>
      </c>
    </row>
    <row r="858" spans="5:5">
      <c r="E858" s="1399" t="e">
        <f t="shared" si="13"/>
        <v>#N/A</v>
      </c>
    </row>
    <row r="859" spans="5:5">
      <c r="E859" s="1399" t="e">
        <f t="shared" si="13"/>
        <v>#N/A</v>
      </c>
    </row>
    <row r="860" spans="5:5">
      <c r="E860" s="1399" t="e">
        <f t="shared" si="13"/>
        <v>#N/A</v>
      </c>
    </row>
    <row r="861" spans="5:5">
      <c r="E861" s="1399" t="e">
        <f t="shared" si="13"/>
        <v>#N/A</v>
      </c>
    </row>
    <row r="862" spans="5:5">
      <c r="E862" s="1399" t="e">
        <f t="shared" si="13"/>
        <v>#N/A</v>
      </c>
    </row>
    <row r="863" spans="5:5">
      <c r="E863" s="1399" t="e">
        <f t="shared" si="13"/>
        <v>#N/A</v>
      </c>
    </row>
    <row r="864" spans="5:5">
      <c r="E864" s="1399" t="e">
        <f t="shared" si="13"/>
        <v>#N/A</v>
      </c>
    </row>
    <row r="865" spans="5:5">
      <c r="E865" s="1399" t="e">
        <f t="shared" si="13"/>
        <v>#N/A</v>
      </c>
    </row>
    <row r="866" spans="5:5">
      <c r="E866" s="1399" t="e">
        <f t="shared" si="13"/>
        <v>#N/A</v>
      </c>
    </row>
    <row r="867" spans="5:5">
      <c r="E867" s="1399" t="e">
        <f t="shared" si="13"/>
        <v>#N/A</v>
      </c>
    </row>
    <row r="868" spans="5:5">
      <c r="E868" s="1399" t="e">
        <f t="shared" si="13"/>
        <v>#N/A</v>
      </c>
    </row>
    <row r="869" spans="5:5">
      <c r="E869" s="1399" t="e">
        <f t="shared" si="13"/>
        <v>#N/A</v>
      </c>
    </row>
    <row r="870" spans="5:5">
      <c r="E870" s="1399" t="e">
        <f t="shared" si="13"/>
        <v>#N/A</v>
      </c>
    </row>
    <row r="871" spans="5:5">
      <c r="E871" s="1399" t="e">
        <f t="shared" si="13"/>
        <v>#N/A</v>
      </c>
    </row>
    <row r="872" spans="5:5">
      <c r="E872" s="1399" t="e">
        <f t="shared" si="13"/>
        <v>#N/A</v>
      </c>
    </row>
    <row r="873" spans="5:5">
      <c r="E873" s="1399" t="e">
        <f t="shared" si="13"/>
        <v>#N/A</v>
      </c>
    </row>
    <row r="874" spans="5:5">
      <c r="E874" s="1399" t="e">
        <f t="shared" si="13"/>
        <v>#N/A</v>
      </c>
    </row>
    <row r="875" spans="5:5">
      <c r="E875" s="1399" t="e">
        <f t="shared" si="13"/>
        <v>#N/A</v>
      </c>
    </row>
    <row r="876" spans="5:5">
      <c r="E876" s="1399" t="e">
        <f t="shared" si="13"/>
        <v>#N/A</v>
      </c>
    </row>
    <row r="877" spans="5:5">
      <c r="E877" s="1399" t="e">
        <f t="shared" si="13"/>
        <v>#N/A</v>
      </c>
    </row>
    <row r="878" spans="5:5">
      <c r="E878" s="1399" t="e">
        <f t="shared" si="13"/>
        <v>#N/A</v>
      </c>
    </row>
    <row r="879" spans="5:5">
      <c r="E879" s="1399" t="e">
        <f t="shared" si="13"/>
        <v>#N/A</v>
      </c>
    </row>
    <row r="880" spans="5:5">
      <c r="E880" s="1399" t="e">
        <f t="shared" si="13"/>
        <v>#N/A</v>
      </c>
    </row>
    <row r="881" spans="5:5">
      <c r="E881" s="1399" t="e">
        <f t="shared" si="13"/>
        <v>#N/A</v>
      </c>
    </row>
    <row r="882" spans="5:5">
      <c r="E882" s="1399" t="e">
        <f t="shared" si="13"/>
        <v>#N/A</v>
      </c>
    </row>
    <row r="883" spans="5:5">
      <c r="E883" s="1399" t="e">
        <f t="shared" si="13"/>
        <v>#N/A</v>
      </c>
    </row>
    <row r="884" spans="5:5">
      <c r="E884" s="1399" t="e">
        <f t="shared" si="13"/>
        <v>#N/A</v>
      </c>
    </row>
    <row r="885" spans="5:5">
      <c r="E885" s="1399" t="e">
        <f t="shared" si="13"/>
        <v>#N/A</v>
      </c>
    </row>
    <row r="886" spans="5:5">
      <c r="E886" s="1399" t="e">
        <f t="shared" si="13"/>
        <v>#N/A</v>
      </c>
    </row>
    <row r="887" spans="5:5">
      <c r="E887" s="1399" t="e">
        <f t="shared" si="13"/>
        <v>#N/A</v>
      </c>
    </row>
    <row r="888" spans="5:5">
      <c r="E888" s="1399" t="e">
        <f t="shared" si="13"/>
        <v>#N/A</v>
      </c>
    </row>
    <row r="889" spans="5:5">
      <c r="E889" s="1399" t="e">
        <f t="shared" si="13"/>
        <v>#N/A</v>
      </c>
    </row>
    <row r="890" spans="5:5">
      <c r="E890" s="1399" t="e">
        <f t="shared" si="13"/>
        <v>#N/A</v>
      </c>
    </row>
    <row r="891" spans="5:5">
      <c r="E891" s="1399" t="e">
        <f t="shared" si="13"/>
        <v>#N/A</v>
      </c>
    </row>
    <row r="892" spans="5:5">
      <c r="E892" s="1399" t="e">
        <f t="shared" si="13"/>
        <v>#N/A</v>
      </c>
    </row>
    <row r="893" spans="5:5">
      <c r="E893" s="1399" t="e">
        <f t="shared" si="13"/>
        <v>#N/A</v>
      </c>
    </row>
    <row r="894" spans="5:5">
      <c r="E894" s="1399" t="e">
        <f t="shared" si="13"/>
        <v>#N/A</v>
      </c>
    </row>
    <row r="895" spans="5:5">
      <c r="E895" s="1399" t="e">
        <f t="shared" si="13"/>
        <v>#N/A</v>
      </c>
    </row>
    <row r="896" spans="5:5">
      <c r="E896" s="1399" t="e">
        <f t="shared" si="13"/>
        <v>#N/A</v>
      </c>
    </row>
    <row r="897" spans="5:5">
      <c r="E897" s="1399" t="e">
        <f t="shared" ref="E897:E960" si="14">VLOOKUP(C897,DSE,2,FALSE)</f>
        <v>#N/A</v>
      </c>
    </row>
    <row r="898" spans="5:5">
      <c r="E898" s="1399" t="e">
        <f t="shared" si="14"/>
        <v>#N/A</v>
      </c>
    </row>
    <row r="899" spans="5:5">
      <c r="E899" s="1399" t="e">
        <f t="shared" si="14"/>
        <v>#N/A</v>
      </c>
    </row>
    <row r="900" spans="5:5">
      <c r="E900" s="1399" t="e">
        <f t="shared" si="14"/>
        <v>#N/A</v>
      </c>
    </row>
    <row r="901" spans="5:5">
      <c r="E901" s="1399" t="e">
        <f t="shared" si="14"/>
        <v>#N/A</v>
      </c>
    </row>
    <row r="902" spans="5:5">
      <c r="E902" s="1399" t="e">
        <f t="shared" si="14"/>
        <v>#N/A</v>
      </c>
    </row>
    <row r="903" spans="5:5">
      <c r="E903" s="1399" t="e">
        <f t="shared" si="14"/>
        <v>#N/A</v>
      </c>
    </row>
    <row r="904" spans="5:5">
      <c r="E904" s="1399" t="e">
        <f t="shared" si="14"/>
        <v>#N/A</v>
      </c>
    </row>
    <row r="905" spans="5:5">
      <c r="E905" s="1399" t="e">
        <f t="shared" si="14"/>
        <v>#N/A</v>
      </c>
    </row>
    <row r="906" spans="5:5">
      <c r="E906" s="1399" t="e">
        <f t="shared" si="14"/>
        <v>#N/A</v>
      </c>
    </row>
    <row r="907" spans="5:5">
      <c r="E907" s="1399" t="e">
        <f t="shared" si="14"/>
        <v>#N/A</v>
      </c>
    </row>
    <row r="908" spans="5:5">
      <c r="E908" s="1399" t="e">
        <f t="shared" si="14"/>
        <v>#N/A</v>
      </c>
    </row>
    <row r="909" spans="5:5">
      <c r="E909" s="1399" t="e">
        <f t="shared" si="14"/>
        <v>#N/A</v>
      </c>
    </row>
    <row r="910" spans="5:5">
      <c r="E910" s="1399" t="e">
        <f t="shared" si="14"/>
        <v>#N/A</v>
      </c>
    </row>
    <row r="911" spans="5:5">
      <c r="E911" s="1399" t="e">
        <f t="shared" si="14"/>
        <v>#N/A</v>
      </c>
    </row>
    <row r="912" spans="5:5">
      <c r="E912" s="1399" t="e">
        <f t="shared" si="14"/>
        <v>#N/A</v>
      </c>
    </row>
    <row r="913" spans="5:5">
      <c r="E913" s="1399" t="e">
        <f t="shared" si="14"/>
        <v>#N/A</v>
      </c>
    </row>
    <row r="914" spans="5:5">
      <c r="E914" s="1399" t="e">
        <f t="shared" si="14"/>
        <v>#N/A</v>
      </c>
    </row>
    <row r="915" spans="5:5">
      <c r="E915" s="1399" t="e">
        <f t="shared" si="14"/>
        <v>#N/A</v>
      </c>
    </row>
    <row r="916" spans="5:5">
      <c r="E916" s="1399" t="e">
        <f t="shared" si="14"/>
        <v>#N/A</v>
      </c>
    </row>
    <row r="917" spans="5:5">
      <c r="E917" s="1399" t="e">
        <f t="shared" si="14"/>
        <v>#N/A</v>
      </c>
    </row>
    <row r="918" spans="5:5">
      <c r="E918" s="1399" t="e">
        <f t="shared" si="14"/>
        <v>#N/A</v>
      </c>
    </row>
    <row r="919" spans="5:5">
      <c r="E919" s="1399" t="e">
        <f t="shared" si="14"/>
        <v>#N/A</v>
      </c>
    </row>
    <row r="920" spans="5:5">
      <c r="E920" s="1399" t="e">
        <f t="shared" si="14"/>
        <v>#N/A</v>
      </c>
    </row>
    <row r="921" spans="5:5">
      <c r="E921" s="1399" t="e">
        <f t="shared" si="14"/>
        <v>#N/A</v>
      </c>
    </row>
    <row r="922" spans="5:5">
      <c r="E922" s="1399" t="e">
        <f t="shared" si="14"/>
        <v>#N/A</v>
      </c>
    </row>
    <row r="923" spans="5:5">
      <c r="E923" s="1399" t="e">
        <f t="shared" si="14"/>
        <v>#N/A</v>
      </c>
    </row>
    <row r="924" spans="5:5">
      <c r="E924" s="1399" t="e">
        <f t="shared" si="14"/>
        <v>#N/A</v>
      </c>
    </row>
    <row r="925" spans="5:5">
      <c r="E925" s="1399" t="e">
        <f t="shared" si="14"/>
        <v>#N/A</v>
      </c>
    </row>
    <row r="926" spans="5:5">
      <c r="E926" s="1399" t="e">
        <f t="shared" si="14"/>
        <v>#N/A</v>
      </c>
    </row>
    <row r="927" spans="5:5">
      <c r="E927" s="1399" t="e">
        <f t="shared" si="14"/>
        <v>#N/A</v>
      </c>
    </row>
    <row r="928" spans="5:5">
      <c r="E928" s="1399" t="e">
        <f t="shared" si="14"/>
        <v>#N/A</v>
      </c>
    </row>
    <row r="929" spans="5:5">
      <c r="E929" s="1399" t="e">
        <f t="shared" si="14"/>
        <v>#N/A</v>
      </c>
    </row>
    <row r="930" spans="5:5">
      <c r="E930" s="1399" t="e">
        <f t="shared" si="14"/>
        <v>#N/A</v>
      </c>
    </row>
    <row r="931" spans="5:5">
      <c r="E931" s="1399" t="e">
        <f t="shared" si="14"/>
        <v>#N/A</v>
      </c>
    </row>
    <row r="932" spans="5:5">
      <c r="E932" s="1399" t="e">
        <f t="shared" si="14"/>
        <v>#N/A</v>
      </c>
    </row>
    <row r="933" spans="5:5">
      <c r="E933" s="1399" t="e">
        <f t="shared" si="14"/>
        <v>#N/A</v>
      </c>
    </row>
    <row r="934" spans="5:5">
      <c r="E934" s="1399" t="e">
        <f t="shared" si="14"/>
        <v>#N/A</v>
      </c>
    </row>
    <row r="935" spans="5:5">
      <c r="E935" s="1399" t="e">
        <f t="shared" si="14"/>
        <v>#N/A</v>
      </c>
    </row>
    <row r="936" spans="5:5">
      <c r="E936" s="1399" t="e">
        <f t="shared" si="14"/>
        <v>#N/A</v>
      </c>
    </row>
    <row r="937" spans="5:5">
      <c r="E937" s="1399" t="e">
        <f t="shared" si="14"/>
        <v>#N/A</v>
      </c>
    </row>
    <row r="938" spans="5:5">
      <c r="E938" s="1399" t="e">
        <f t="shared" si="14"/>
        <v>#N/A</v>
      </c>
    </row>
    <row r="939" spans="5:5">
      <c r="E939" s="1399" t="e">
        <f t="shared" si="14"/>
        <v>#N/A</v>
      </c>
    </row>
    <row r="940" spans="5:5">
      <c r="E940" s="1399" t="e">
        <f t="shared" si="14"/>
        <v>#N/A</v>
      </c>
    </row>
    <row r="941" spans="5:5">
      <c r="E941" s="1399" t="e">
        <f t="shared" si="14"/>
        <v>#N/A</v>
      </c>
    </row>
    <row r="942" spans="5:5">
      <c r="E942" s="1399" t="e">
        <f t="shared" si="14"/>
        <v>#N/A</v>
      </c>
    </row>
    <row r="943" spans="5:5">
      <c r="E943" s="1399" t="e">
        <f t="shared" si="14"/>
        <v>#N/A</v>
      </c>
    </row>
    <row r="944" spans="5:5">
      <c r="E944" s="1399" t="e">
        <f t="shared" si="14"/>
        <v>#N/A</v>
      </c>
    </row>
    <row r="945" spans="5:5">
      <c r="E945" s="1399" t="e">
        <f t="shared" si="14"/>
        <v>#N/A</v>
      </c>
    </row>
    <row r="946" spans="5:5">
      <c r="E946" s="1399" t="e">
        <f t="shared" si="14"/>
        <v>#N/A</v>
      </c>
    </row>
    <row r="947" spans="5:5">
      <c r="E947" s="1399" t="e">
        <f t="shared" si="14"/>
        <v>#N/A</v>
      </c>
    </row>
    <row r="948" spans="5:5">
      <c r="E948" s="1399" t="e">
        <f t="shared" si="14"/>
        <v>#N/A</v>
      </c>
    </row>
    <row r="949" spans="5:5">
      <c r="E949" s="1399" t="e">
        <f t="shared" si="14"/>
        <v>#N/A</v>
      </c>
    </row>
    <row r="950" spans="5:5">
      <c r="E950" s="1399" t="e">
        <f t="shared" si="14"/>
        <v>#N/A</v>
      </c>
    </row>
    <row r="951" spans="5:5">
      <c r="E951" s="1399" t="e">
        <f t="shared" si="14"/>
        <v>#N/A</v>
      </c>
    </row>
    <row r="952" spans="5:5">
      <c r="E952" s="1399" t="e">
        <f t="shared" si="14"/>
        <v>#N/A</v>
      </c>
    </row>
    <row r="953" spans="5:5">
      <c r="E953" s="1399" t="e">
        <f t="shared" si="14"/>
        <v>#N/A</v>
      </c>
    </row>
    <row r="954" spans="5:5">
      <c r="E954" s="1399" t="e">
        <f t="shared" si="14"/>
        <v>#N/A</v>
      </c>
    </row>
    <row r="955" spans="5:5">
      <c r="E955" s="1399" t="e">
        <f t="shared" si="14"/>
        <v>#N/A</v>
      </c>
    </row>
    <row r="956" spans="5:5">
      <c r="E956" s="1399" t="e">
        <f t="shared" si="14"/>
        <v>#N/A</v>
      </c>
    </row>
    <row r="957" spans="5:5">
      <c r="E957" s="1399" t="e">
        <f t="shared" si="14"/>
        <v>#N/A</v>
      </c>
    </row>
    <row r="958" spans="5:5">
      <c r="E958" s="1399" t="e">
        <f t="shared" si="14"/>
        <v>#N/A</v>
      </c>
    </row>
    <row r="959" spans="5:5">
      <c r="E959" s="1399" t="e">
        <f t="shared" si="14"/>
        <v>#N/A</v>
      </c>
    </row>
    <row r="960" spans="5:5">
      <c r="E960" s="1399" t="e">
        <f t="shared" si="14"/>
        <v>#N/A</v>
      </c>
    </row>
    <row r="961" spans="5:5">
      <c r="E961" s="1399" t="e">
        <f t="shared" ref="E961:E1024" si="15">VLOOKUP(C961,DSE,2,FALSE)</f>
        <v>#N/A</v>
      </c>
    </row>
    <row r="962" spans="5:5">
      <c r="E962" s="1399" t="e">
        <f t="shared" si="15"/>
        <v>#N/A</v>
      </c>
    </row>
    <row r="963" spans="5:5">
      <c r="E963" s="1399" t="e">
        <f t="shared" si="15"/>
        <v>#N/A</v>
      </c>
    </row>
    <row r="964" spans="5:5">
      <c r="E964" s="1399" t="e">
        <f t="shared" si="15"/>
        <v>#N/A</v>
      </c>
    </row>
    <row r="965" spans="5:5">
      <c r="E965" s="1399" t="e">
        <f t="shared" si="15"/>
        <v>#N/A</v>
      </c>
    </row>
    <row r="966" spans="5:5">
      <c r="E966" s="1399" t="e">
        <f t="shared" si="15"/>
        <v>#N/A</v>
      </c>
    </row>
    <row r="967" spans="5:5">
      <c r="E967" s="1399" t="e">
        <f t="shared" si="15"/>
        <v>#N/A</v>
      </c>
    </row>
    <row r="968" spans="5:5">
      <c r="E968" s="1399" t="e">
        <f t="shared" si="15"/>
        <v>#N/A</v>
      </c>
    </row>
    <row r="969" spans="5:5">
      <c r="E969" s="1399" t="e">
        <f t="shared" si="15"/>
        <v>#N/A</v>
      </c>
    </row>
    <row r="970" spans="5:5">
      <c r="E970" s="1399" t="e">
        <f t="shared" si="15"/>
        <v>#N/A</v>
      </c>
    </row>
    <row r="971" spans="5:5">
      <c r="E971" s="1399" t="e">
        <f t="shared" si="15"/>
        <v>#N/A</v>
      </c>
    </row>
    <row r="972" spans="5:5">
      <c r="E972" s="1399" t="e">
        <f t="shared" si="15"/>
        <v>#N/A</v>
      </c>
    </row>
    <row r="973" spans="5:5">
      <c r="E973" s="1399" t="e">
        <f t="shared" si="15"/>
        <v>#N/A</v>
      </c>
    </row>
    <row r="974" spans="5:5">
      <c r="E974" s="1399" t="e">
        <f t="shared" si="15"/>
        <v>#N/A</v>
      </c>
    </row>
    <row r="975" spans="5:5">
      <c r="E975" s="1399" t="e">
        <f t="shared" si="15"/>
        <v>#N/A</v>
      </c>
    </row>
    <row r="976" spans="5:5">
      <c r="E976" s="1399" t="e">
        <f t="shared" si="15"/>
        <v>#N/A</v>
      </c>
    </row>
    <row r="977" spans="5:5">
      <c r="E977" s="1399" t="e">
        <f t="shared" si="15"/>
        <v>#N/A</v>
      </c>
    </row>
    <row r="978" spans="5:5">
      <c r="E978" s="1399" t="e">
        <f t="shared" si="15"/>
        <v>#N/A</v>
      </c>
    </row>
    <row r="979" spans="5:5">
      <c r="E979" s="1399" t="e">
        <f t="shared" si="15"/>
        <v>#N/A</v>
      </c>
    </row>
    <row r="980" spans="5:5">
      <c r="E980" s="1399" t="e">
        <f t="shared" si="15"/>
        <v>#N/A</v>
      </c>
    </row>
    <row r="981" spans="5:5">
      <c r="E981" s="1399" t="e">
        <f t="shared" si="15"/>
        <v>#N/A</v>
      </c>
    </row>
    <row r="982" spans="5:5">
      <c r="E982" s="1399" t="e">
        <f t="shared" si="15"/>
        <v>#N/A</v>
      </c>
    </row>
    <row r="983" spans="5:5">
      <c r="E983" s="1399" t="e">
        <f t="shared" si="15"/>
        <v>#N/A</v>
      </c>
    </row>
    <row r="984" spans="5:5">
      <c r="E984" s="1399" t="e">
        <f t="shared" si="15"/>
        <v>#N/A</v>
      </c>
    </row>
    <row r="985" spans="5:5">
      <c r="E985" s="1399" t="e">
        <f t="shared" si="15"/>
        <v>#N/A</v>
      </c>
    </row>
    <row r="986" spans="5:5">
      <c r="E986" s="1399" t="e">
        <f t="shared" si="15"/>
        <v>#N/A</v>
      </c>
    </row>
    <row r="987" spans="5:5">
      <c r="E987" s="1399" t="e">
        <f t="shared" si="15"/>
        <v>#N/A</v>
      </c>
    </row>
    <row r="988" spans="5:5">
      <c r="E988" s="1399" t="e">
        <f t="shared" si="15"/>
        <v>#N/A</v>
      </c>
    </row>
    <row r="989" spans="5:5">
      <c r="E989" s="1399" t="e">
        <f t="shared" si="15"/>
        <v>#N/A</v>
      </c>
    </row>
    <row r="990" spans="5:5">
      <c r="E990" s="1399" t="e">
        <f t="shared" si="15"/>
        <v>#N/A</v>
      </c>
    </row>
    <row r="991" spans="5:5">
      <c r="E991" s="1399" t="e">
        <f t="shared" si="15"/>
        <v>#N/A</v>
      </c>
    </row>
    <row r="992" spans="5:5">
      <c r="E992" s="1399" t="e">
        <f t="shared" si="15"/>
        <v>#N/A</v>
      </c>
    </row>
    <row r="993" spans="5:5">
      <c r="E993" s="1399" t="e">
        <f t="shared" si="15"/>
        <v>#N/A</v>
      </c>
    </row>
    <row r="994" spans="5:5">
      <c r="E994" s="1399" t="e">
        <f t="shared" si="15"/>
        <v>#N/A</v>
      </c>
    </row>
    <row r="995" spans="5:5">
      <c r="E995" s="1399" t="e">
        <f t="shared" si="15"/>
        <v>#N/A</v>
      </c>
    </row>
    <row r="996" spans="5:5">
      <c r="E996" s="1399" t="e">
        <f t="shared" si="15"/>
        <v>#N/A</v>
      </c>
    </row>
    <row r="997" spans="5:5">
      <c r="E997" s="1399" t="e">
        <f t="shared" si="15"/>
        <v>#N/A</v>
      </c>
    </row>
    <row r="998" spans="5:5">
      <c r="E998" s="1399" t="e">
        <f t="shared" si="15"/>
        <v>#N/A</v>
      </c>
    </row>
    <row r="999" spans="5:5">
      <c r="E999" s="1399" t="e">
        <f t="shared" si="15"/>
        <v>#N/A</v>
      </c>
    </row>
    <row r="1000" spans="5:5">
      <c r="E1000" s="1399" t="e">
        <f t="shared" si="15"/>
        <v>#N/A</v>
      </c>
    </row>
    <row r="1001" spans="5:5">
      <c r="E1001" s="1399" t="e">
        <f t="shared" si="15"/>
        <v>#N/A</v>
      </c>
    </row>
    <row r="1002" spans="5:5">
      <c r="E1002" s="1399" t="e">
        <f t="shared" si="15"/>
        <v>#N/A</v>
      </c>
    </row>
    <row r="1003" spans="5:5">
      <c r="E1003" s="1399" t="e">
        <f t="shared" si="15"/>
        <v>#N/A</v>
      </c>
    </row>
    <row r="1004" spans="5:5">
      <c r="E1004" s="1399" t="e">
        <f t="shared" si="15"/>
        <v>#N/A</v>
      </c>
    </row>
    <row r="1005" spans="5:5">
      <c r="E1005" s="1399" t="e">
        <f t="shared" si="15"/>
        <v>#N/A</v>
      </c>
    </row>
    <row r="1006" spans="5:5">
      <c r="E1006" s="1399" t="e">
        <f t="shared" si="15"/>
        <v>#N/A</v>
      </c>
    </row>
    <row r="1007" spans="5:5">
      <c r="E1007" s="1399" t="e">
        <f t="shared" si="15"/>
        <v>#N/A</v>
      </c>
    </row>
    <row r="1008" spans="5:5">
      <c r="E1008" s="1399" t="e">
        <f t="shared" si="15"/>
        <v>#N/A</v>
      </c>
    </row>
    <row r="1009" spans="5:5">
      <c r="E1009" s="1399" t="e">
        <f t="shared" si="15"/>
        <v>#N/A</v>
      </c>
    </row>
    <row r="1010" spans="5:5">
      <c r="E1010" s="1399" t="e">
        <f t="shared" si="15"/>
        <v>#N/A</v>
      </c>
    </row>
    <row r="1011" spans="5:5">
      <c r="E1011" s="1399" t="e">
        <f t="shared" si="15"/>
        <v>#N/A</v>
      </c>
    </row>
    <row r="1012" spans="5:5">
      <c r="E1012" s="1399" t="e">
        <f t="shared" si="15"/>
        <v>#N/A</v>
      </c>
    </row>
    <row r="1013" spans="5:5">
      <c r="E1013" s="1399" t="e">
        <f t="shared" si="15"/>
        <v>#N/A</v>
      </c>
    </row>
    <row r="1014" spans="5:5">
      <c r="E1014" s="1399" t="e">
        <f t="shared" si="15"/>
        <v>#N/A</v>
      </c>
    </row>
    <row r="1015" spans="5:5">
      <c r="E1015" s="1399" t="e">
        <f t="shared" si="15"/>
        <v>#N/A</v>
      </c>
    </row>
    <row r="1016" spans="5:5">
      <c r="E1016" s="1399" t="e">
        <f t="shared" si="15"/>
        <v>#N/A</v>
      </c>
    </row>
    <row r="1017" spans="5:5">
      <c r="E1017" s="1399" t="e">
        <f t="shared" si="15"/>
        <v>#N/A</v>
      </c>
    </row>
    <row r="1018" spans="5:5">
      <c r="E1018" s="1399" t="e">
        <f t="shared" si="15"/>
        <v>#N/A</v>
      </c>
    </row>
    <row r="1019" spans="5:5">
      <c r="E1019" s="1399" t="e">
        <f t="shared" si="15"/>
        <v>#N/A</v>
      </c>
    </row>
    <row r="1020" spans="5:5">
      <c r="E1020" s="1399" t="e">
        <f t="shared" si="15"/>
        <v>#N/A</v>
      </c>
    </row>
    <row r="1021" spans="5:5">
      <c r="E1021" s="1399" t="e">
        <f t="shared" si="15"/>
        <v>#N/A</v>
      </c>
    </row>
    <row r="1022" spans="5:5">
      <c r="E1022" s="1399" t="e">
        <f t="shared" si="15"/>
        <v>#N/A</v>
      </c>
    </row>
    <row r="1023" spans="5:5">
      <c r="E1023" s="1399" t="e">
        <f t="shared" si="15"/>
        <v>#N/A</v>
      </c>
    </row>
    <row r="1024" spans="5:5">
      <c r="E1024" s="1399" t="e">
        <f t="shared" si="15"/>
        <v>#N/A</v>
      </c>
    </row>
    <row r="1025" spans="5:5">
      <c r="E1025" s="1399" t="e">
        <f t="shared" ref="E1025:E1088" si="16">VLOOKUP(C1025,DSE,2,FALSE)</f>
        <v>#N/A</v>
      </c>
    </row>
    <row r="1026" spans="5:5">
      <c r="E1026" s="1399" t="e">
        <f t="shared" si="16"/>
        <v>#N/A</v>
      </c>
    </row>
    <row r="1027" spans="5:5">
      <c r="E1027" s="1399" t="e">
        <f t="shared" si="16"/>
        <v>#N/A</v>
      </c>
    </row>
    <row r="1028" spans="5:5">
      <c r="E1028" s="1399" t="e">
        <f t="shared" si="16"/>
        <v>#N/A</v>
      </c>
    </row>
    <row r="1029" spans="5:5">
      <c r="E1029" s="1399" t="e">
        <f t="shared" si="16"/>
        <v>#N/A</v>
      </c>
    </row>
    <row r="1030" spans="5:5">
      <c r="E1030" s="1399" t="e">
        <f t="shared" si="16"/>
        <v>#N/A</v>
      </c>
    </row>
    <row r="1031" spans="5:5">
      <c r="E1031" s="1399" t="e">
        <f t="shared" si="16"/>
        <v>#N/A</v>
      </c>
    </row>
    <row r="1032" spans="5:5">
      <c r="E1032" s="1399" t="e">
        <f t="shared" si="16"/>
        <v>#N/A</v>
      </c>
    </row>
    <row r="1033" spans="5:5">
      <c r="E1033" s="1399" t="e">
        <f t="shared" si="16"/>
        <v>#N/A</v>
      </c>
    </row>
    <row r="1034" spans="5:5">
      <c r="E1034" s="1399" t="e">
        <f t="shared" si="16"/>
        <v>#N/A</v>
      </c>
    </row>
    <row r="1035" spans="5:5">
      <c r="E1035" s="1399" t="e">
        <f t="shared" si="16"/>
        <v>#N/A</v>
      </c>
    </row>
    <row r="1036" spans="5:5">
      <c r="E1036" s="1399" t="e">
        <f t="shared" si="16"/>
        <v>#N/A</v>
      </c>
    </row>
    <row r="1037" spans="5:5">
      <c r="E1037" s="1399" t="e">
        <f t="shared" si="16"/>
        <v>#N/A</v>
      </c>
    </row>
    <row r="1038" spans="5:5">
      <c r="E1038" s="1399" t="e">
        <f t="shared" si="16"/>
        <v>#N/A</v>
      </c>
    </row>
    <row r="1039" spans="5:5">
      <c r="E1039" s="1399" t="e">
        <f t="shared" si="16"/>
        <v>#N/A</v>
      </c>
    </row>
    <row r="1040" spans="5:5">
      <c r="E1040" s="1399" t="e">
        <f t="shared" si="16"/>
        <v>#N/A</v>
      </c>
    </row>
    <row r="1041" spans="5:5">
      <c r="E1041" s="1399" t="e">
        <f t="shared" si="16"/>
        <v>#N/A</v>
      </c>
    </row>
    <row r="1042" spans="5:5">
      <c r="E1042" s="1399" t="e">
        <f t="shared" si="16"/>
        <v>#N/A</v>
      </c>
    </row>
    <row r="1043" spans="5:5">
      <c r="E1043" s="1399" t="e">
        <f t="shared" si="16"/>
        <v>#N/A</v>
      </c>
    </row>
    <row r="1044" spans="5:5">
      <c r="E1044" s="1399" t="e">
        <f t="shared" si="16"/>
        <v>#N/A</v>
      </c>
    </row>
    <row r="1045" spans="5:5">
      <c r="E1045" s="1399" t="e">
        <f t="shared" si="16"/>
        <v>#N/A</v>
      </c>
    </row>
    <row r="1046" spans="5:5">
      <c r="E1046" s="1399" t="e">
        <f t="shared" si="16"/>
        <v>#N/A</v>
      </c>
    </row>
    <row r="1047" spans="5:5">
      <c r="E1047" s="1399" t="e">
        <f t="shared" si="16"/>
        <v>#N/A</v>
      </c>
    </row>
    <row r="1048" spans="5:5">
      <c r="E1048" s="1399" t="e">
        <f t="shared" si="16"/>
        <v>#N/A</v>
      </c>
    </row>
    <row r="1049" spans="5:5">
      <c r="E1049" s="1399" t="e">
        <f t="shared" si="16"/>
        <v>#N/A</v>
      </c>
    </row>
    <row r="1050" spans="5:5">
      <c r="E1050" s="1399" t="e">
        <f t="shared" si="16"/>
        <v>#N/A</v>
      </c>
    </row>
    <row r="1051" spans="5:5">
      <c r="E1051" s="1399" t="e">
        <f t="shared" si="16"/>
        <v>#N/A</v>
      </c>
    </row>
    <row r="1052" spans="5:5">
      <c r="E1052" s="1399" t="e">
        <f t="shared" si="16"/>
        <v>#N/A</v>
      </c>
    </row>
    <row r="1053" spans="5:5">
      <c r="E1053" s="1399" t="e">
        <f t="shared" si="16"/>
        <v>#N/A</v>
      </c>
    </row>
    <row r="1054" spans="5:5">
      <c r="E1054" s="1399" t="e">
        <f t="shared" si="16"/>
        <v>#N/A</v>
      </c>
    </row>
    <row r="1055" spans="5:5">
      <c r="E1055" s="1399" t="e">
        <f t="shared" si="16"/>
        <v>#N/A</v>
      </c>
    </row>
    <row r="1056" spans="5:5">
      <c r="E1056" s="1399" t="e">
        <f t="shared" si="16"/>
        <v>#N/A</v>
      </c>
    </row>
    <row r="1057" spans="5:5">
      <c r="E1057" s="1399" t="e">
        <f t="shared" si="16"/>
        <v>#N/A</v>
      </c>
    </row>
    <row r="1058" spans="5:5">
      <c r="E1058" s="1399" t="e">
        <f t="shared" si="16"/>
        <v>#N/A</v>
      </c>
    </row>
    <row r="1059" spans="5:5">
      <c r="E1059" s="1399" t="e">
        <f t="shared" si="16"/>
        <v>#N/A</v>
      </c>
    </row>
    <row r="1060" spans="5:5">
      <c r="E1060" s="1399" t="e">
        <f t="shared" si="16"/>
        <v>#N/A</v>
      </c>
    </row>
    <row r="1061" spans="5:5">
      <c r="E1061" s="1399" t="e">
        <f t="shared" si="16"/>
        <v>#N/A</v>
      </c>
    </row>
    <row r="1062" spans="5:5">
      <c r="E1062" s="1399" t="e">
        <f t="shared" si="16"/>
        <v>#N/A</v>
      </c>
    </row>
    <row r="1063" spans="5:5">
      <c r="E1063" s="1399" t="e">
        <f t="shared" si="16"/>
        <v>#N/A</v>
      </c>
    </row>
    <row r="1064" spans="5:5">
      <c r="E1064" s="1399" t="e">
        <f t="shared" si="16"/>
        <v>#N/A</v>
      </c>
    </row>
    <row r="1065" spans="5:5">
      <c r="E1065" s="1399" t="e">
        <f t="shared" si="16"/>
        <v>#N/A</v>
      </c>
    </row>
    <row r="1066" spans="5:5">
      <c r="E1066" s="1399" t="e">
        <f t="shared" si="16"/>
        <v>#N/A</v>
      </c>
    </row>
    <row r="1067" spans="5:5">
      <c r="E1067" s="1399" t="e">
        <f t="shared" si="16"/>
        <v>#N/A</v>
      </c>
    </row>
    <row r="1068" spans="5:5">
      <c r="E1068" s="1399" t="e">
        <f t="shared" si="16"/>
        <v>#N/A</v>
      </c>
    </row>
    <row r="1069" spans="5:5">
      <c r="E1069" s="1399" t="e">
        <f t="shared" si="16"/>
        <v>#N/A</v>
      </c>
    </row>
    <row r="1070" spans="5:5">
      <c r="E1070" s="1399" t="e">
        <f t="shared" si="16"/>
        <v>#N/A</v>
      </c>
    </row>
    <row r="1071" spans="5:5">
      <c r="E1071" s="1399" t="e">
        <f t="shared" si="16"/>
        <v>#N/A</v>
      </c>
    </row>
    <row r="1072" spans="5:5">
      <c r="E1072" s="1399" t="e">
        <f t="shared" si="16"/>
        <v>#N/A</v>
      </c>
    </row>
    <row r="1073" spans="5:5">
      <c r="E1073" s="1399" t="e">
        <f t="shared" si="16"/>
        <v>#N/A</v>
      </c>
    </row>
    <row r="1074" spans="5:5">
      <c r="E1074" s="1399" t="e">
        <f t="shared" si="16"/>
        <v>#N/A</v>
      </c>
    </row>
    <row r="1075" spans="5:5">
      <c r="E1075" s="1399" t="e">
        <f t="shared" si="16"/>
        <v>#N/A</v>
      </c>
    </row>
    <row r="1076" spans="5:5">
      <c r="E1076" s="1399" t="e">
        <f t="shared" si="16"/>
        <v>#N/A</v>
      </c>
    </row>
    <row r="1077" spans="5:5">
      <c r="E1077" s="1399" t="e">
        <f t="shared" si="16"/>
        <v>#N/A</v>
      </c>
    </row>
    <row r="1078" spans="5:5">
      <c r="E1078" s="1399" t="e">
        <f t="shared" si="16"/>
        <v>#N/A</v>
      </c>
    </row>
    <row r="1079" spans="5:5">
      <c r="E1079" s="1399" t="e">
        <f t="shared" si="16"/>
        <v>#N/A</v>
      </c>
    </row>
    <row r="1080" spans="5:5">
      <c r="E1080" s="1399" t="e">
        <f t="shared" si="16"/>
        <v>#N/A</v>
      </c>
    </row>
    <row r="1081" spans="5:5">
      <c r="E1081" s="1399" t="e">
        <f t="shared" si="16"/>
        <v>#N/A</v>
      </c>
    </row>
    <row r="1082" spans="5:5">
      <c r="E1082" s="1399" t="e">
        <f t="shared" si="16"/>
        <v>#N/A</v>
      </c>
    </row>
    <row r="1083" spans="5:5">
      <c r="E1083" s="1399" t="e">
        <f t="shared" si="16"/>
        <v>#N/A</v>
      </c>
    </row>
    <row r="1084" spans="5:5">
      <c r="E1084" s="1399" t="e">
        <f t="shared" si="16"/>
        <v>#N/A</v>
      </c>
    </row>
    <row r="1085" spans="5:5">
      <c r="E1085" s="1399" t="e">
        <f t="shared" si="16"/>
        <v>#N/A</v>
      </c>
    </row>
    <row r="1086" spans="5:5">
      <c r="E1086" s="1399" t="e">
        <f t="shared" si="16"/>
        <v>#N/A</v>
      </c>
    </row>
    <row r="1087" spans="5:5">
      <c r="E1087" s="1399" t="e">
        <f t="shared" si="16"/>
        <v>#N/A</v>
      </c>
    </row>
    <row r="1088" spans="5:5">
      <c r="E1088" s="1399" t="e">
        <f t="shared" si="16"/>
        <v>#N/A</v>
      </c>
    </row>
    <row r="1089" spans="5:5">
      <c r="E1089" s="1399" t="e">
        <f t="shared" ref="E1089:E1152" si="17">VLOOKUP(C1089,DSE,2,FALSE)</f>
        <v>#N/A</v>
      </c>
    </row>
    <row r="1090" spans="5:5">
      <c r="E1090" s="1399" t="e">
        <f t="shared" si="17"/>
        <v>#N/A</v>
      </c>
    </row>
    <row r="1091" spans="5:5">
      <c r="E1091" s="1399" t="e">
        <f t="shared" si="17"/>
        <v>#N/A</v>
      </c>
    </row>
    <row r="1092" spans="5:5">
      <c r="E1092" s="1399" t="e">
        <f t="shared" si="17"/>
        <v>#N/A</v>
      </c>
    </row>
    <row r="1093" spans="5:5">
      <c r="E1093" s="1399" t="e">
        <f t="shared" si="17"/>
        <v>#N/A</v>
      </c>
    </row>
    <row r="1094" spans="5:5">
      <c r="E1094" s="1399" t="e">
        <f t="shared" si="17"/>
        <v>#N/A</v>
      </c>
    </row>
    <row r="1095" spans="5:5">
      <c r="E1095" s="1399" t="e">
        <f t="shared" si="17"/>
        <v>#N/A</v>
      </c>
    </row>
    <row r="1096" spans="5:5">
      <c r="E1096" s="1399" t="e">
        <f t="shared" si="17"/>
        <v>#N/A</v>
      </c>
    </row>
    <row r="1097" spans="5:5">
      <c r="E1097" s="1399" t="e">
        <f t="shared" si="17"/>
        <v>#N/A</v>
      </c>
    </row>
    <row r="1098" spans="5:5">
      <c r="E1098" s="1399" t="e">
        <f t="shared" si="17"/>
        <v>#N/A</v>
      </c>
    </row>
    <row r="1099" spans="5:5">
      <c r="E1099" s="1399" t="e">
        <f t="shared" si="17"/>
        <v>#N/A</v>
      </c>
    </row>
    <row r="1100" spans="5:5">
      <c r="E1100" s="1399" t="e">
        <f t="shared" si="17"/>
        <v>#N/A</v>
      </c>
    </row>
    <row r="1101" spans="5:5">
      <c r="E1101" s="1399" t="e">
        <f t="shared" si="17"/>
        <v>#N/A</v>
      </c>
    </row>
    <row r="1102" spans="5:5">
      <c r="E1102" s="1399" t="e">
        <f t="shared" si="17"/>
        <v>#N/A</v>
      </c>
    </row>
    <row r="1103" spans="5:5">
      <c r="E1103" s="1399" t="e">
        <f t="shared" si="17"/>
        <v>#N/A</v>
      </c>
    </row>
    <row r="1104" spans="5:5">
      <c r="E1104" s="1399" t="e">
        <f t="shared" si="17"/>
        <v>#N/A</v>
      </c>
    </row>
    <row r="1105" spans="5:5">
      <c r="E1105" s="1399" t="e">
        <f t="shared" si="17"/>
        <v>#N/A</v>
      </c>
    </row>
    <row r="1106" spans="5:5">
      <c r="E1106" s="1399" t="e">
        <f t="shared" si="17"/>
        <v>#N/A</v>
      </c>
    </row>
    <row r="1107" spans="5:5">
      <c r="E1107" s="1399" t="e">
        <f t="shared" si="17"/>
        <v>#N/A</v>
      </c>
    </row>
    <row r="1108" spans="5:5">
      <c r="E1108" s="1399" t="e">
        <f t="shared" si="17"/>
        <v>#N/A</v>
      </c>
    </row>
    <row r="1109" spans="5:5">
      <c r="E1109" s="1399" t="e">
        <f t="shared" si="17"/>
        <v>#N/A</v>
      </c>
    </row>
    <row r="1110" spans="5:5">
      <c r="E1110" s="1399" t="e">
        <f t="shared" si="17"/>
        <v>#N/A</v>
      </c>
    </row>
    <row r="1111" spans="5:5">
      <c r="E1111" s="1399" t="e">
        <f t="shared" si="17"/>
        <v>#N/A</v>
      </c>
    </row>
    <row r="1112" spans="5:5">
      <c r="E1112" s="1399" t="e">
        <f t="shared" si="17"/>
        <v>#N/A</v>
      </c>
    </row>
    <row r="1113" spans="5:5">
      <c r="E1113" s="1399" t="e">
        <f t="shared" si="17"/>
        <v>#N/A</v>
      </c>
    </row>
    <row r="1114" spans="5:5">
      <c r="E1114" s="1399" t="e">
        <f t="shared" si="17"/>
        <v>#N/A</v>
      </c>
    </row>
    <row r="1115" spans="5:5">
      <c r="E1115" s="1399" t="e">
        <f t="shared" si="17"/>
        <v>#N/A</v>
      </c>
    </row>
    <row r="1116" spans="5:5">
      <c r="E1116" s="1399" t="e">
        <f t="shared" si="17"/>
        <v>#N/A</v>
      </c>
    </row>
    <row r="1117" spans="5:5">
      <c r="E1117" s="1399" t="e">
        <f t="shared" si="17"/>
        <v>#N/A</v>
      </c>
    </row>
    <row r="1118" spans="5:5">
      <c r="E1118" s="1399" t="e">
        <f t="shared" si="17"/>
        <v>#N/A</v>
      </c>
    </row>
    <row r="1119" spans="5:5">
      <c r="E1119" s="1399" t="e">
        <f t="shared" si="17"/>
        <v>#N/A</v>
      </c>
    </row>
    <row r="1120" spans="5:5">
      <c r="E1120" s="1399" t="e">
        <f t="shared" si="17"/>
        <v>#N/A</v>
      </c>
    </row>
    <row r="1121" spans="5:5">
      <c r="E1121" s="1399" t="e">
        <f t="shared" si="17"/>
        <v>#N/A</v>
      </c>
    </row>
    <row r="1122" spans="5:5">
      <c r="E1122" s="1399" t="e">
        <f t="shared" si="17"/>
        <v>#N/A</v>
      </c>
    </row>
    <row r="1123" spans="5:5">
      <c r="E1123" s="1399" t="e">
        <f t="shared" si="17"/>
        <v>#N/A</v>
      </c>
    </row>
    <row r="1124" spans="5:5">
      <c r="E1124" s="1399" t="e">
        <f t="shared" si="17"/>
        <v>#N/A</v>
      </c>
    </row>
    <row r="1125" spans="5:5">
      <c r="E1125" s="1399" t="e">
        <f t="shared" si="17"/>
        <v>#N/A</v>
      </c>
    </row>
    <row r="1126" spans="5:5">
      <c r="E1126" s="1399" t="e">
        <f t="shared" si="17"/>
        <v>#N/A</v>
      </c>
    </row>
    <row r="1127" spans="5:5">
      <c r="E1127" s="1399" t="e">
        <f t="shared" si="17"/>
        <v>#N/A</v>
      </c>
    </row>
    <row r="1128" spans="5:5">
      <c r="E1128" s="1399" t="e">
        <f t="shared" si="17"/>
        <v>#N/A</v>
      </c>
    </row>
    <row r="1129" spans="5:5">
      <c r="E1129" s="1399" t="e">
        <f t="shared" si="17"/>
        <v>#N/A</v>
      </c>
    </row>
    <row r="1130" spans="5:5">
      <c r="E1130" s="1399" t="e">
        <f t="shared" si="17"/>
        <v>#N/A</v>
      </c>
    </row>
    <row r="1131" spans="5:5">
      <c r="E1131" s="1399" t="e">
        <f t="shared" si="17"/>
        <v>#N/A</v>
      </c>
    </row>
    <row r="1132" spans="5:5">
      <c r="E1132" s="1399" t="e">
        <f t="shared" si="17"/>
        <v>#N/A</v>
      </c>
    </row>
    <row r="1133" spans="5:5">
      <c r="E1133" s="1399" t="e">
        <f t="shared" si="17"/>
        <v>#N/A</v>
      </c>
    </row>
    <row r="1134" spans="5:5">
      <c r="E1134" s="1399" t="e">
        <f t="shared" si="17"/>
        <v>#N/A</v>
      </c>
    </row>
    <row r="1135" spans="5:5">
      <c r="E1135" s="1399" t="e">
        <f t="shared" si="17"/>
        <v>#N/A</v>
      </c>
    </row>
    <row r="1136" spans="5:5">
      <c r="E1136" s="1399" t="e">
        <f t="shared" si="17"/>
        <v>#N/A</v>
      </c>
    </row>
    <row r="1137" spans="5:5">
      <c r="E1137" s="1399" t="e">
        <f t="shared" si="17"/>
        <v>#N/A</v>
      </c>
    </row>
    <row r="1138" spans="5:5">
      <c r="E1138" s="1399" t="e">
        <f t="shared" si="17"/>
        <v>#N/A</v>
      </c>
    </row>
    <row r="1139" spans="5:5">
      <c r="E1139" s="1399" t="e">
        <f t="shared" si="17"/>
        <v>#N/A</v>
      </c>
    </row>
    <row r="1140" spans="5:5">
      <c r="E1140" s="1399" t="e">
        <f t="shared" si="17"/>
        <v>#N/A</v>
      </c>
    </row>
    <row r="1141" spans="5:5">
      <c r="E1141" s="1399" t="e">
        <f t="shared" si="17"/>
        <v>#N/A</v>
      </c>
    </row>
    <row r="1142" spans="5:5">
      <c r="E1142" s="1399" t="e">
        <f t="shared" si="17"/>
        <v>#N/A</v>
      </c>
    </row>
    <row r="1143" spans="5:5">
      <c r="E1143" s="1399" t="e">
        <f t="shared" si="17"/>
        <v>#N/A</v>
      </c>
    </row>
    <row r="1144" spans="5:5">
      <c r="E1144" s="1399" t="e">
        <f t="shared" si="17"/>
        <v>#N/A</v>
      </c>
    </row>
    <row r="1145" spans="5:5">
      <c r="E1145" s="1399" t="e">
        <f t="shared" si="17"/>
        <v>#N/A</v>
      </c>
    </row>
    <row r="1146" spans="5:5">
      <c r="E1146" s="1399" t="e">
        <f t="shared" si="17"/>
        <v>#N/A</v>
      </c>
    </row>
    <row r="1147" spans="5:5">
      <c r="E1147" s="1399" t="e">
        <f t="shared" si="17"/>
        <v>#N/A</v>
      </c>
    </row>
    <row r="1148" spans="5:5">
      <c r="E1148" s="1399" t="e">
        <f t="shared" si="17"/>
        <v>#N/A</v>
      </c>
    </row>
    <row r="1149" spans="5:5">
      <c r="E1149" s="1399" t="e">
        <f t="shared" si="17"/>
        <v>#N/A</v>
      </c>
    </row>
    <row r="1150" spans="5:5">
      <c r="E1150" s="1399" t="e">
        <f t="shared" si="17"/>
        <v>#N/A</v>
      </c>
    </row>
    <row r="1151" spans="5:5">
      <c r="E1151" s="1399" t="e">
        <f t="shared" si="17"/>
        <v>#N/A</v>
      </c>
    </row>
    <row r="1152" spans="5:5">
      <c r="E1152" s="1399" t="e">
        <f t="shared" si="17"/>
        <v>#N/A</v>
      </c>
    </row>
    <row r="1153" spans="5:5">
      <c r="E1153" s="1399" t="e">
        <f t="shared" ref="E1153:E1216" si="18">VLOOKUP(C1153,DSE,2,FALSE)</f>
        <v>#N/A</v>
      </c>
    </row>
    <row r="1154" spans="5:5">
      <c r="E1154" s="1399" t="e">
        <f t="shared" si="18"/>
        <v>#N/A</v>
      </c>
    </row>
    <row r="1155" spans="5:5">
      <c r="E1155" s="1399" t="e">
        <f t="shared" si="18"/>
        <v>#N/A</v>
      </c>
    </row>
    <row r="1156" spans="5:5">
      <c r="E1156" s="1399" t="e">
        <f t="shared" si="18"/>
        <v>#N/A</v>
      </c>
    </row>
    <row r="1157" spans="5:5">
      <c r="E1157" s="1399" t="e">
        <f t="shared" si="18"/>
        <v>#N/A</v>
      </c>
    </row>
    <row r="1158" spans="5:5">
      <c r="E1158" s="1399" t="e">
        <f t="shared" si="18"/>
        <v>#N/A</v>
      </c>
    </row>
    <row r="1159" spans="5:5">
      <c r="E1159" s="1399" t="e">
        <f t="shared" si="18"/>
        <v>#N/A</v>
      </c>
    </row>
    <row r="1160" spans="5:5">
      <c r="E1160" s="1399" t="e">
        <f t="shared" si="18"/>
        <v>#N/A</v>
      </c>
    </row>
    <row r="1161" spans="5:5">
      <c r="E1161" s="1399" t="e">
        <f t="shared" si="18"/>
        <v>#N/A</v>
      </c>
    </row>
    <row r="1162" spans="5:5">
      <c r="E1162" s="1399" t="e">
        <f t="shared" si="18"/>
        <v>#N/A</v>
      </c>
    </row>
    <row r="1163" spans="5:5">
      <c r="E1163" s="1399" t="e">
        <f t="shared" si="18"/>
        <v>#N/A</v>
      </c>
    </row>
    <row r="1164" spans="5:5">
      <c r="E1164" s="1399" t="e">
        <f t="shared" si="18"/>
        <v>#N/A</v>
      </c>
    </row>
    <row r="1165" spans="5:5">
      <c r="E1165" s="1399" t="e">
        <f t="shared" si="18"/>
        <v>#N/A</v>
      </c>
    </row>
    <row r="1166" spans="5:5">
      <c r="E1166" s="1399" t="e">
        <f t="shared" si="18"/>
        <v>#N/A</v>
      </c>
    </row>
    <row r="1167" spans="5:5">
      <c r="E1167" s="1399" t="e">
        <f t="shared" si="18"/>
        <v>#N/A</v>
      </c>
    </row>
    <row r="1168" spans="5:5">
      <c r="E1168" s="1399" t="e">
        <f t="shared" si="18"/>
        <v>#N/A</v>
      </c>
    </row>
    <row r="1169" spans="5:5">
      <c r="E1169" s="1399" t="e">
        <f t="shared" si="18"/>
        <v>#N/A</v>
      </c>
    </row>
    <row r="1170" spans="5:5">
      <c r="E1170" s="1399" t="e">
        <f t="shared" si="18"/>
        <v>#N/A</v>
      </c>
    </row>
    <row r="1171" spans="5:5">
      <c r="E1171" s="1399" t="e">
        <f t="shared" si="18"/>
        <v>#N/A</v>
      </c>
    </row>
    <row r="1172" spans="5:5">
      <c r="E1172" s="1399" t="e">
        <f t="shared" si="18"/>
        <v>#N/A</v>
      </c>
    </row>
    <row r="1173" spans="5:5">
      <c r="E1173" s="1399" t="e">
        <f t="shared" si="18"/>
        <v>#N/A</v>
      </c>
    </row>
    <row r="1174" spans="5:5">
      <c r="E1174" s="1399" t="e">
        <f t="shared" si="18"/>
        <v>#N/A</v>
      </c>
    </row>
    <row r="1175" spans="5:5">
      <c r="E1175" s="1399" t="e">
        <f t="shared" si="18"/>
        <v>#N/A</v>
      </c>
    </row>
    <row r="1176" spans="5:5">
      <c r="E1176" s="1399" t="e">
        <f t="shared" si="18"/>
        <v>#N/A</v>
      </c>
    </row>
    <row r="1177" spans="5:5">
      <c r="E1177" s="1399" t="e">
        <f t="shared" si="18"/>
        <v>#N/A</v>
      </c>
    </row>
    <row r="1178" spans="5:5">
      <c r="E1178" s="1399" t="e">
        <f t="shared" si="18"/>
        <v>#N/A</v>
      </c>
    </row>
    <row r="1179" spans="5:5">
      <c r="E1179" s="1399" t="e">
        <f t="shared" si="18"/>
        <v>#N/A</v>
      </c>
    </row>
    <row r="1180" spans="5:5">
      <c r="E1180" s="1399" t="e">
        <f t="shared" si="18"/>
        <v>#N/A</v>
      </c>
    </row>
    <row r="1181" spans="5:5">
      <c r="E1181" s="1399" t="e">
        <f t="shared" si="18"/>
        <v>#N/A</v>
      </c>
    </row>
    <row r="1182" spans="5:5">
      <c r="E1182" s="1399" t="e">
        <f t="shared" si="18"/>
        <v>#N/A</v>
      </c>
    </row>
    <row r="1183" spans="5:5">
      <c r="E1183" s="1399" t="e">
        <f t="shared" si="18"/>
        <v>#N/A</v>
      </c>
    </row>
    <row r="1184" spans="5:5">
      <c r="E1184" s="1399" t="e">
        <f t="shared" si="18"/>
        <v>#N/A</v>
      </c>
    </row>
    <row r="1185" spans="5:5">
      <c r="E1185" s="1399" t="e">
        <f t="shared" si="18"/>
        <v>#N/A</v>
      </c>
    </row>
    <row r="1186" spans="5:5">
      <c r="E1186" s="1399" t="e">
        <f t="shared" si="18"/>
        <v>#N/A</v>
      </c>
    </row>
    <row r="1187" spans="5:5">
      <c r="E1187" s="1399" t="e">
        <f t="shared" si="18"/>
        <v>#N/A</v>
      </c>
    </row>
    <row r="1188" spans="5:5">
      <c r="E1188" s="1399" t="e">
        <f t="shared" si="18"/>
        <v>#N/A</v>
      </c>
    </row>
    <row r="1189" spans="5:5">
      <c r="E1189" s="1399" t="e">
        <f t="shared" si="18"/>
        <v>#N/A</v>
      </c>
    </row>
    <row r="1190" spans="5:5">
      <c r="E1190" s="1399" t="e">
        <f t="shared" si="18"/>
        <v>#N/A</v>
      </c>
    </row>
    <row r="1191" spans="5:5">
      <c r="E1191" s="1399" t="e">
        <f t="shared" si="18"/>
        <v>#N/A</v>
      </c>
    </row>
    <row r="1192" spans="5:5">
      <c r="E1192" s="1399" t="e">
        <f t="shared" si="18"/>
        <v>#N/A</v>
      </c>
    </row>
    <row r="1193" spans="5:5">
      <c r="E1193" s="1399" t="e">
        <f t="shared" si="18"/>
        <v>#N/A</v>
      </c>
    </row>
    <row r="1194" spans="5:5">
      <c r="E1194" s="1399" t="e">
        <f t="shared" si="18"/>
        <v>#N/A</v>
      </c>
    </row>
    <row r="1195" spans="5:5">
      <c r="E1195" s="1399" t="e">
        <f t="shared" si="18"/>
        <v>#N/A</v>
      </c>
    </row>
    <row r="1196" spans="5:5">
      <c r="E1196" s="1399" t="e">
        <f t="shared" si="18"/>
        <v>#N/A</v>
      </c>
    </row>
    <row r="1197" spans="5:5">
      <c r="E1197" s="1399" t="e">
        <f t="shared" si="18"/>
        <v>#N/A</v>
      </c>
    </row>
    <row r="1198" spans="5:5">
      <c r="E1198" s="1399" t="e">
        <f t="shared" si="18"/>
        <v>#N/A</v>
      </c>
    </row>
    <row r="1199" spans="5:5">
      <c r="E1199" s="1399" t="e">
        <f t="shared" si="18"/>
        <v>#N/A</v>
      </c>
    </row>
    <row r="1200" spans="5:5">
      <c r="E1200" s="1399" t="e">
        <f t="shared" si="18"/>
        <v>#N/A</v>
      </c>
    </row>
    <row r="1201" spans="5:5">
      <c r="E1201" s="1399" t="e">
        <f t="shared" si="18"/>
        <v>#N/A</v>
      </c>
    </row>
    <row r="1202" spans="5:5">
      <c r="E1202" s="1399" t="e">
        <f t="shared" si="18"/>
        <v>#N/A</v>
      </c>
    </row>
    <row r="1203" spans="5:5">
      <c r="E1203" s="1399" t="e">
        <f t="shared" si="18"/>
        <v>#N/A</v>
      </c>
    </row>
    <row r="1204" spans="5:5">
      <c r="E1204" s="1399" t="e">
        <f t="shared" si="18"/>
        <v>#N/A</v>
      </c>
    </row>
    <row r="1205" spans="5:5">
      <c r="E1205" s="1399" t="e">
        <f t="shared" si="18"/>
        <v>#N/A</v>
      </c>
    </row>
    <row r="1206" spans="5:5">
      <c r="E1206" s="1399" t="e">
        <f t="shared" si="18"/>
        <v>#N/A</v>
      </c>
    </row>
    <row r="1207" spans="5:5">
      <c r="E1207" s="1399" t="e">
        <f t="shared" si="18"/>
        <v>#N/A</v>
      </c>
    </row>
    <row r="1208" spans="5:5">
      <c r="E1208" s="1399" t="e">
        <f t="shared" si="18"/>
        <v>#N/A</v>
      </c>
    </row>
    <row r="1209" spans="5:5">
      <c r="E1209" s="1399" t="e">
        <f t="shared" si="18"/>
        <v>#N/A</v>
      </c>
    </row>
    <row r="1210" spans="5:5">
      <c r="E1210" s="1399" t="e">
        <f t="shared" si="18"/>
        <v>#N/A</v>
      </c>
    </row>
    <row r="1211" spans="5:5">
      <c r="E1211" s="1399" t="e">
        <f t="shared" si="18"/>
        <v>#N/A</v>
      </c>
    </row>
    <row r="1212" spans="5:5">
      <c r="E1212" s="1399" t="e">
        <f t="shared" si="18"/>
        <v>#N/A</v>
      </c>
    </row>
    <row r="1213" spans="5:5">
      <c r="E1213" s="1399" t="e">
        <f t="shared" si="18"/>
        <v>#N/A</v>
      </c>
    </row>
    <row r="1214" spans="5:5">
      <c r="E1214" s="1399" t="e">
        <f t="shared" si="18"/>
        <v>#N/A</v>
      </c>
    </row>
    <row r="1215" spans="5:5">
      <c r="E1215" s="1399" t="e">
        <f t="shared" si="18"/>
        <v>#N/A</v>
      </c>
    </row>
    <row r="1216" spans="5:5">
      <c r="E1216" s="1399" t="e">
        <f t="shared" si="18"/>
        <v>#N/A</v>
      </c>
    </row>
    <row r="1217" spans="5:5">
      <c r="E1217" s="1399" t="e">
        <f t="shared" ref="E1217:E1285" si="19">VLOOKUP(C1217,DSE,2,FALSE)</f>
        <v>#N/A</v>
      </c>
    </row>
    <row r="1218" spans="5:5">
      <c r="E1218" s="1399" t="e">
        <f t="shared" si="19"/>
        <v>#N/A</v>
      </c>
    </row>
    <row r="1219" spans="5:5">
      <c r="E1219" s="1399" t="e">
        <f t="shared" si="19"/>
        <v>#N/A</v>
      </c>
    </row>
    <row r="1220" spans="5:5">
      <c r="E1220" s="1399" t="e">
        <f t="shared" si="19"/>
        <v>#N/A</v>
      </c>
    </row>
    <row r="1221" spans="5:5">
      <c r="E1221" s="1399" t="e">
        <f t="shared" si="19"/>
        <v>#N/A</v>
      </c>
    </row>
    <row r="1222" spans="5:5">
      <c r="E1222" s="1399" t="e">
        <f t="shared" si="19"/>
        <v>#N/A</v>
      </c>
    </row>
    <row r="1223" spans="5:5">
      <c r="E1223" s="1399" t="e">
        <f t="shared" si="19"/>
        <v>#N/A</v>
      </c>
    </row>
    <row r="1224" spans="5:5">
      <c r="E1224" s="1399" t="e">
        <f t="shared" si="19"/>
        <v>#N/A</v>
      </c>
    </row>
    <row r="1225" spans="5:5">
      <c r="E1225" s="1399" t="e">
        <f t="shared" si="19"/>
        <v>#N/A</v>
      </c>
    </row>
    <row r="1226" spans="5:5">
      <c r="E1226" s="1399" t="e">
        <f t="shared" si="19"/>
        <v>#N/A</v>
      </c>
    </row>
    <row r="1227" spans="5:5">
      <c r="E1227" s="1399" t="e">
        <f t="shared" si="19"/>
        <v>#N/A</v>
      </c>
    </row>
    <row r="1228" spans="5:5">
      <c r="E1228" s="1399" t="e">
        <f t="shared" si="19"/>
        <v>#N/A</v>
      </c>
    </row>
    <row r="1229" spans="5:5">
      <c r="E1229" s="1399" t="e">
        <f t="shared" si="19"/>
        <v>#N/A</v>
      </c>
    </row>
    <row r="1230" spans="5:5">
      <c r="E1230" s="1399" t="e">
        <f t="shared" si="19"/>
        <v>#N/A</v>
      </c>
    </row>
    <row r="1231" spans="5:5">
      <c r="E1231" s="1399" t="e">
        <f t="shared" si="19"/>
        <v>#N/A</v>
      </c>
    </row>
    <row r="1232" spans="5:5">
      <c r="E1232" s="1399" t="e">
        <f t="shared" si="19"/>
        <v>#N/A</v>
      </c>
    </row>
    <row r="1233" spans="5:5">
      <c r="E1233" s="1399" t="e">
        <f t="shared" si="19"/>
        <v>#N/A</v>
      </c>
    </row>
    <row r="1234" spans="5:5">
      <c r="E1234" s="1399" t="e">
        <f t="shared" si="19"/>
        <v>#N/A</v>
      </c>
    </row>
    <row r="1235" spans="5:5">
      <c r="E1235" s="1399" t="e">
        <f t="shared" si="19"/>
        <v>#N/A</v>
      </c>
    </row>
    <row r="1236" spans="5:5">
      <c r="E1236" s="1399" t="e">
        <f t="shared" si="19"/>
        <v>#N/A</v>
      </c>
    </row>
    <row r="1237" spans="5:5">
      <c r="E1237" s="1399" t="e">
        <f t="shared" si="19"/>
        <v>#N/A</v>
      </c>
    </row>
    <row r="1238" spans="5:5">
      <c r="E1238" s="1399" t="e">
        <f t="shared" si="19"/>
        <v>#N/A</v>
      </c>
    </row>
    <row r="1239" spans="5:5">
      <c r="E1239" s="1399" t="e">
        <f t="shared" si="19"/>
        <v>#N/A</v>
      </c>
    </row>
    <row r="1240" spans="5:5">
      <c r="E1240" s="1399" t="e">
        <f t="shared" si="19"/>
        <v>#N/A</v>
      </c>
    </row>
    <row r="1241" spans="5:5">
      <c r="E1241" s="1399" t="e">
        <f t="shared" si="19"/>
        <v>#N/A</v>
      </c>
    </row>
    <row r="1242" spans="5:5">
      <c r="E1242" s="1399" t="e">
        <f t="shared" si="19"/>
        <v>#N/A</v>
      </c>
    </row>
    <row r="1243" spans="5:5">
      <c r="E1243" s="1399" t="e">
        <f t="shared" si="19"/>
        <v>#N/A</v>
      </c>
    </row>
    <row r="1244" spans="5:5">
      <c r="E1244" s="1399" t="e">
        <f t="shared" si="19"/>
        <v>#N/A</v>
      </c>
    </row>
    <row r="1245" spans="5:5">
      <c r="E1245" s="1399" t="e">
        <f t="shared" si="19"/>
        <v>#N/A</v>
      </c>
    </row>
    <row r="1246" spans="5:5">
      <c r="E1246" s="1399" t="e">
        <f t="shared" si="19"/>
        <v>#N/A</v>
      </c>
    </row>
    <row r="1247" spans="5:5">
      <c r="E1247" s="1399" t="e">
        <f t="shared" si="19"/>
        <v>#N/A</v>
      </c>
    </row>
    <row r="1248" spans="5:5">
      <c r="E1248" s="1399" t="e">
        <f t="shared" si="19"/>
        <v>#N/A</v>
      </c>
    </row>
    <row r="1249" spans="5:5">
      <c r="E1249" s="1399" t="e">
        <f t="shared" si="19"/>
        <v>#N/A</v>
      </c>
    </row>
    <row r="1250" spans="5:5">
      <c r="E1250" s="1399" t="e">
        <f t="shared" si="19"/>
        <v>#N/A</v>
      </c>
    </row>
    <row r="1251" spans="5:5">
      <c r="E1251" s="1399" t="e">
        <f t="shared" si="19"/>
        <v>#N/A</v>
      </c>
    </row>
    <row r="1252" spans="5:5">
      <c r="E1252" s="1399" t="e">
        <f t="shared" si="19"/>
        <v>#N/A</v>
      </c>
    </row>
    <row r="1253" spans="5:5">
      <c r="E1253" s="1399" t="e">
        <f t="shared" si="19"/>
        <v>#N/A</v>
      </c>
    </row>
    <row r="1254" spans="5:5">
      <c r="E1254" s="1399" t="e">
        <f t="shared" si="19"/>
        <v>#N/A</v>
      </c>
    </row>
    <row r="1255" spans="5:5">
      <c r="E1255" s="1399" t="e">
        <f t="shared" si="19"/>
        <v>#N/A</v>
      </c>
    </row>
    <row r="1256" spans="5:5">
      <c r="E1256" s="1399" t="e">
        <f t="shared" si="19"/>
        <v>#N/A</v>
      </c>
    </row>
    <row r="1257" spans="5:5">
      <c r="E1257" s="1399" t="e">
        <f t="shared" si="19"/>
        <v>#N/A</v>
      </c>
    </row>
    <row r="1258" spans="5:5">
      <c r="E1258" s="1399" t="e">
        <f t="shared" si="19"/>
        <v>#N/A</v>
      </c>
    </row>
    <row r="1259" spans="5:5">
      <c r="E1259" s="1399" t="e">
        <f t="shared" si="19"/>
        <v>#N/A</v>
      </c>
    </row>
    <row r="1260" spans="5:5">
      <c r="E1260" s="1399" t="e">
        <f t="shared" si="19"/>
        <v>#N/A</v>
      </c>
    </row>
    <row r="1261" spans="5:5">
      <c r="E1261" s="1399" t="e">
        <f t="shared" si="19"/>
        <v>#N/A</v>
      </c>
    </row>
    <row r="1262" spans="5:5">
      <c r="E1262" s="1399" t="e">
        <f t="shared" si="19"/>
        <v>#N/A</v>
      </c>
    </row>
    <row r="1263" spans="5:5">
      <c r="E1263" s="1399" t="e">
        <f t="shared" si="19"/>
        <v>#N/A</v>
      </c>
    </row>
    <row r="1264" spans="5:5">
      <c r="E1264" s="1399" t="e">
        <f t="shared" si="19"/>
        <v>#N/A</v>
      </c>
    </row>
    <row r="1265" spans="5:5">
      <c r="E1265" s="1399" t="e">
        <f t="shared" si="19"/>
        <v>#N/A</v>
      </c>
    </row>
    <row r="1266" spans="5:5">
      <c r="E1266" s="1399" t="e">
        <f t="shared" si="19"/>
        <v>#N/A</v>
      </c>
    </row>
    <row r="1267" spans="5:5">
      <c r="E1267" s="1399" t="e">
        <f t="shared" si="19"/>
        <v>#N/A</v>
      </c>
    </row>
    <row r="1268" spans="5:5">
      <c r="E1268" s="1399" t="e">
        <f t="shared" si="19"/>
        <v>#N/A</v>
      </c>
    </row>
    <row r="1269" spans="5:5">
      <c r="E1269" s="1399" t="e">
        <f t="shared" si="19"/>
        <v>#N/A</v>
      </c>
    </row>
    <row r="1270" spans="5:5">
      <c r="E1270" s="1399" t="e">
        <f t="shared" si="19"/>
        <v>#N/A</v>
      </c>
    </row>
    <row r="1271" spans="5:5">
      <c r="E1271" s="1399" t="e">
        <f t="shared" si="19"/>
        <v>#N/A</v>
      </c>
    </row>
    <row r="1272" spans="5:5">
      <c r="E1272" s="1399" t="e">
        <f t="shared" si="19"/>
        <v>#N/A</v>
      </c>
    </row>
    <row r="1273" spans="5:5">
      <c r="E1273" s="1399" t="e">
        <f t="shared" si="19"/>
        <v>#N/A</v>
      </c>
    </row>
    <row r="1274" spans="5:5">
      <c r="E1274" s="1399" t="e">
        <f t="shared" si="19"/>
        <v>#N/A</v>
      </c>
    </row>
    <row r="1275" spans="5:5">
      <c r="E1275" s="1399" t="e">
        <f t="shared" si="19"/>
        <v>#N/A</v>
      </c>
    </row>
    <row r="1276" spans="5:5">
      <c r="E1276" s="1399" t="e">
        <f t="shared" si="19"/>
        <v>#N/A</v>
      </c>
    </row>
    <row r="1277" spans="5:5">
      <c r="E1277" s="1399" t="e">
        <f t="shared" si="19"/>
        <v>#N/A</v>
      </c>
    </row>
    <row r="1278" spans="5:5">
      <c r="E1278" s="1399" t="e">
        <f t="shared" si="19"/>
        <v>#N/A</v>
      </c>
    </row>
    <row r="1279" spans="5:5">
      <c r="E1279" s="1399" t="e">
        <f t="shared" si="19"/>
        <v>#N/A</v>
      </c>
    </row>
    <row r="1280" spans="5:5">
      <c r="E1280" s="1399" t="e">
        <f t="shared" si="19"/>
        <v>#N/A</v>
      </c>
    </row>
    <row r="1281" spans="5:5">
      <c r="E1281" s="1399" t="e">
        <f t="shared" si="19"/>
        <v>#N/A</v>
      </c>
    </row>
    <row r="1282" spans="5:5">
      <c r="E1282" s="1399" t="e">
        <f t="shared" si="19"/>
        <v>#N/A</v>
      </c>
    </row>
    <row r="1283" spans="5:5">
      <c r="E1283" s="1399" t="e">
        <f t="shared" si="19"/>
        <v>#N/A</v>
      </c>
    </row>
    <row r="1284" spans="5:5">
      <c r="E1284" s="1399" t="e">
        <f t="shared" si="19"/>
        <v>#N/A</v>
      </c>
    </row>
    <row r="1285" spans="5:5">
      <c r="E1285" s="1399" t="e">
        <f t="shared" si="19"/>
        <v>#N/A</v>
      </c>
    </row>
  </sheetData>
  <sheetProtection sheet="1" objects="1" scenarios="1" formatRows="0" insertRows="0" autoFilter="0"/>
  <dataValidations count="1">
    <dataValidation type="list" showInputMessage="1" showErrorMessage="1" sqref="F2:F65536" xr:uid="{00000000-0002-0000-0300-000000000000}">
      <formula1>Basis</formula1>
    </dataValidation>
  </dataValidations>
  <printOptions horizontalCentered="1"/>
  <pageMargins left="0" right="0" top="0.25" bottom="0.5" header="0.3" footer="0.3"/>
  <pageSetup fitToHeight="100" orientation="portrait" r:id="rId1"/>
  <headerFooter>
    <oddFooter>&amp;L&amp;9U.S. Copyright Office&amp;R&amp;9Form SA3E Long Form (Rev. 05-17)</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U57"/>
  <sheetViews>
    <sheetView showGridLines="0" view="pageBreakPreview" topLeftCell="A4" zoomScaleNormal="100" zoomScaleSheetLayoutView="100" workbookViewId="0"/>
  </sheetViews>
  <sheetFormatPr defaultColWidth="9.140625" defaultRowHeight="15"/>
  <cols>
    <col min="2" max="2" width="1.42578125" style="2" customWidth="1"/>
    <col min="3" max="3" width="18.140625" style="2" customWidth="1"/>
    <col min="4" max="4" width="7.85546875" style="2" customWidth="1"/>
    <col min="5" max="5" width="5.85546875" style="2" customWidth="1"/>
    <col min="6" max="6" width="6.5703125" customWidth="1"/>
    <col min="7" max="7" width="4.5703125" customWidth="1"/>
    <col min="8" max="8" width="1" style="1006" customWidth="1"/>
    <col min="9" max="9" width="11.42578125" style="1006" customWidth="1"/>
    <col min="10" max="10" width="1" style="1368" customWidth="1"/>
    <col min="11" max="11" width="1.5703125" style="1368" customWidth="1"/>
    <col min="12" max="12" width="2.5703125" style="1369" customWidth="1"/>
    <col min="13" max="13" width="8.140625" style="1369" customWidth="1"/>
    <col min="14" max="14" width="1.140625" style="1368" customWidth="1"/>
    <col min="15" max="15" width="8.140625" style="1368" customWidth="1"/>
    <col min="16" max="16" width="10.85546875" style="1006" bestFit="1" customWidth="1"/>
    <col min="17" max="17" width="1" style="1368" customWidth="1"/>
    <col min="18" max="18" width="4.5703125" style="1368" customWidth="1"/>
    <col min="19" max="19" width="12.42578125" style="1368" customWidth="1"/>
    <col min="20" max="20" width="2.85546875" style="1368" customWidth="1"/>
    <col min="21" max="21" width="11" style="1006" customWidth="1"/>
  </cols>
  <sheetData>
    <row r="1" spans="2:21">
      <c r="H1"/>
      <c r="I1"/>
      <c r="J1"/>
      <c r="K1"/>
      <c r="L1" s="2"/>
      <c r="M1" s="2"/>
      <c r="N1"/>
      <c r="O1"/>
      <c r="P1"/>
      <c r="Q1"/>
      <c r="R1"/>
      <c r="S1"/>
      <c r="T1"/>
      <c r="U1" s="1086" t="str">
        <f>CONCATENATE("ACCOUNTING PERIOD:  ",'General Data Input tab'!$D$2)</f>
        <v>ACCOUNTING PERIOD:  0</v>
      </c>
    </row>
    <row r="2" spans="2:21">
      <c r="B2" s="858" t="s">
        <v>591</v>
      </c>
      <c r="C2" s="7"/>
      <c r="D2" s="7"/>
      <c r="E2" s="7"/>
      <c r="F2" s="20"/>
      <c r="G2" s="20"/>
      <c r="H2" s="20"/>
      <c r="I2" s="20"/>
      <c r="J2" s="20"/>
      <c r="K2" s="20"/>
      <c r="L2" s="7"/>
      <c r="M2" s="7"/>
      <c r="N2" s="20"/>
      <c r="O2" s="20"/>
      <c r="P2" s="20"/>
      <c r="Q2" s="20"/>
      <c r="R2" s="20"/>
      <c r="S2" s="20"/>
      <c r="T2" s="20"/>
      <c r="U2" s="99"/>
    </row>
    <row r="3" spans="2:21" ht="15.75">
      <c r="B3" s="1823">
        <v>1</v>
      </c>
      <c r="C3" s="1824"/>
      <c r="D3" s="104" t="s">
        <v>960</v>
      </c>
      <c r="E3" s="4"/>
      <c r="F3" s="18"/>
      <c r="G3" s="18"/>
      <c r="H3" s="18"/>
      <c r="I3" s="18"/>
      <c r="J3" s="18"/>
      <c r="K3" s="18"/>
      <c r="L3" s="4"/>
      <c r="M3" s="4"/>
      <c r="N3" s="18"/>
      <c r="O3" s="18"/>
      <c r="P3" s="18"/>
      <c r="Q3" s="18"/>
      <c r="R3" s="18"/>
      <c r="S3" s="18"/>
      <c r="T3" s="18"/>
      <c r="U3" s="1065" t="s">
        <v>599</v>
      </c>
    </row>
    <row r="4" spans="2:21" ht="18" customHeight="1">
      <c r="B4" s="1825"/>
      <c r="C4" s="1826"/>
      <c r="D4" s="1059">
        <f>'General Data Input tab'!C17</f>
        <v>0</v>
      </c>
      <c r="E4" s="1058"/>
      <c r="F4" s="1058"/>
      <c r="G4" s="1058"/>
      <c r="H4" s="1058"/>
      <c r="I4" s="1058"/>
      <c r="J4" s="1058"/>
      <c r="K4" s="1058"/>
      <c r="L4" s="1058"/>
      <c r="M4" s="1058"/>
      <c r="N4" s="1058"/>
      <c r="O4" s="1058"/>
      <c r="P4" s="1058"/>
      <c r="Q4" s="1058"/>
      <c r="R4" s="1058"/>
      <c r="S4" s="1058"/>
      <c r="T4" s="1611" t="str">
        <f>IF('General Data Input tab'!K14&gt;0,'General Data Input tab'!K14," ")</f>
        <v xml:space="preserve"> </v>
      </c>
      <c r="U4" s="1612"/>
    </row>
    <row r="5" spans="2:21" ht="5.25" customHeight="1">
      <c r="B5" s="103"/>
      <c r="C5" s="189"/>
      <c r="D5" s="112"/>
      <c r="E5" s="112"/>
      <c r="F5" s="96"/>
      <c r="G5" s="96"/>
      <c r="H5" s="96"/>
      <c r="I5" s="96"/>
      <c r="J5" s="96"/>
      <c r="K5" s="96"/>
      <c r="L5" s="112"/>
      <c r="M5" s="112"/>
      <c r="N5" s="96"/>
      <c r="O5" s="96"/>
      <c r="P5" s="96"/>
      <c r="Q5" s="96"/>
      <c r="R5" s="96"/>
      <c r="S5" s="96"/>
      <c r="T5" s="96"/>
      <c r="U5" s="82"/>
    </row>
    <row r="6" spans="2:21" ht="12.95" customHeight="1">
      <c r="B6" s="81"/>
      <c r="C6" s="45"/>
      <c r="D6" s="59" t="s">
        <v>1204</v>
      </c>
      <c r="E6" s="12"/>
      <c r="F6" s="19"/>
      <c r="G6" s="19"/>
      <c r="H6" s="19"/>
      <c r="I6" s="19"/>
      <c r="J6" s="19"/>
      <c r="K6" s="19"/>
      <c r="L6" s="12"/>
      <c r="M6" s="12"/>
      <c r="N6" s="19"/>
      <c r="O6" s="19"/>
      <c r="P6" s="19"/>
      <c r="Q6" s="83"/>
      <c r="R6" s="18"/>
      <c r="S6" s="18"/>
      <c r="T6" s="5"/>
      <c r="U6" s="13"/>
    </row>
    <row r="7" spans="2:21" ht="12.95" customHeight="1">
      <c r="B7" s="81"/>
      <c r="C7" s="45"/>
      <c r="D7" s="34" t="s">
        <v>1203</v>
      </c>
      <c r="E7" s="12"/>
      <c r="F7" s="19"/>
      <c r="G7" s="19"/>
      <c r="H7" s="19"/>
      <c r="I7" s="19"/>
      <c r="J7" s="19"/>
      <c r="K7" s="19"/>
      <c r="L7" s="12"/>
      <c r="M7" s="12"/>
      <c r="N7" s="19"/>
      <c r="O7" s="19"/>
      <c r="P7" s="19"/>
      <c r="Q7" s="81"/>
      <c r="R7" s="19"/>
      <c r="S7" s="1840">
        <f>SUM('Pg 11 - Part 1-2'!H18:I48566)+SUM('Pg 11 - Part 1-2'!P18:P1048576)+SUM('Pg 11 - Part 1-2'!U18:U1048576)</f>
        <v>0</v>
      </c>
      <c r="T7" s="13"/>
      <c r="U7" s="13"/>
    </row>
    <row r="8" spans="2:21" ht="12.95" customHeight="1">
      <c r="B8" s="81"/>
      <c r="C8" s="45"/>
      <c r="D8" s="34" t="s">
        <v>1202</v>
      </c>
      <c r="E8" s="12"/>
      <c r="F8" s="19"/>
      <c r="G8" s="19"/>
      <c r="H8" s="19"/>
      <c r="I8" s="19"/>
      <c r="J8" s="19"/>
      <c r="K8" s="19"/>
      <c r="L8" s="12"/>
      <c r="M8" s="12"/>
      <c r="N8" s="19"/>
      <c r="O8" s="19"/>
      <c r="P8" s="19"/>
      <c r="Q8" s="81"/>
      <c r="R8" s="904"/>
      <c r="S8" s="1841"/>
      <c r="T8" s="13"/>
      <c r="U8" s="13"/>
    </row>
    <row r="9" spans="2:21" ht="5.25" customHeight="1">
      <c r="B9" s="81"/>
      <c r="C9" s="45"/>
      <c r="D9" s="15"/>
      <c r="E9" s="12"/>
      <c r="F9" s="19"/>
      <c r="G9" s="19"/>
      <c r="H9" s="19"/>
      <c r="I9" s="19"/>
      <c r="J9" s="19"/>
      <c r="K9" s="19"/>
      <c r="L9" s="12"/>
      <c r="M9" s="12"/>
      <c r="N9" s="19"/>
      <c r="O9" s="19"/>
      <c r="P9" s="19"/>
      <c r="Q9" s="956"/>
      <c r="R9" s="20"/>
      <c r="S9" s="908"/>
      <c r="T9" s="955"/>
      <c r="U9" s="13"/>
    </row>
    <row r="10" spans="2:21" ht="6.75" customHeight="1">
      <c r="B10" s="6"/>
      <c r="C10" s="46"/>
      <c r="D10" s="7"/>
      <c r="E10" s="7"/>
      <c r="F10" s="20"/>
      <c r="G10" s="20"/>
      <c r="H10" s="20"/>
      <c r="I10" s="20"/>
      <c r="J10" s="20"/>
      <c r="K10" s="20"/>
      <c r="L10" s="7"/>
      <c r="M10" s="7"/>
      <c r="N10" s="20"/>
      <c r="O10" s="20"/>
      <c r="P10" s="20"/>
      <c r="Q10" s="20"/>
      <c r="R10" s="20"/>
      <c r="S10" s="20"/>
      <c r="T10" s="20"/>
      <c r="U10" s="76"/>
    </row>
    <row r="11" spans="2:21" ht="12" customHeight="1">
      <c r="B11" s="1814">
        <v>2</v>
      </c>
      <c r="C11" s="1815"/>
      <c r="D11" s="35" t="s">
        <v>1213</v>
      </c>
      <c r="E11" s="4"/>
      <c r="F11" s="18"/>
      <c r="G11" s="18"/>
      <c r="H11" s="18"/>
      <c r="I11" s="18"/>
      <c r="J11" s="18"/>
      <c r="K11" s="18"/>
      <c r="L11" s="4"/>
      <c r="M11" s="4"/>
      <c r="N11" s="18"/>
      <c r="O11" s="18"/>
      <c r="P11" s="18"/>
      <c r="Q11" s="18"/>
      <c r="R11" s="18"/>
      <c r="S11" s="18"/>
      <c r="T11" s="18"/>
      <c r="U11" s="5"/>
    </row>
    <row r="12" spans="2:21" ht="12" customHeight="1">
      <c r="B12" s="1816"/>
      <c r="C12" s="1817"/>
      <c r="D12" s="32" t="s">
        <v>179</v>
      </c>
      <c r="E12" s="12"/>
      <c r="F12" s="19"/>
      <c r="G12" s="19"/>
      <c r="H12" s="19"/>
      <c r="I12" s="19"/>
      <c r="J12" s="19"/>
      <c r="K12" s="19"/>
      <c r="L12" s="12"/>
      <c r="M12" s="12"/>
      <c r="N12" s="19"/>
      <c r="O12" s="19"/>
      <c r="P12" s="19"/>
      <c r="Q12" s="19"/>
      <c r="R12" s="19"/>
      <c r="S12" s="19"/>
      <c r="T12" s="19"/>
      <c r="U12" s="13"/>
    </row>
    <row r="13" spans="2:21" ht="12" customHeight="1">
      <c r="B13" s="1818"/>
      <c r="C13" s="1819"/>
      <c r="D13" s="347" t="s">
        <v>1212</v>
      </c>
      <c r="E13" s="12"/>
      <c r="F13" s="19"/>
      <c r="G13" s="19"/>
      <c r="H13" s="19"/>
      <c r="I13" s="19"/>
      <c r="J13" s="19"/>
      <c r="K13" s="19"/>
      <c r="L13" s="12"/>
      <c r="M13" s="12"/>
      <c r="N13" s="19"/>
      <c r="O13" s="19"/>
      <c r="P13" s="19"/>
      <c r="Q13" s="19"/>
      <c r="R13" s="19"/>
      <c r="S13" s="19"/>
      <c r="T13" s="19"/>
      <c r="U13" s="13"/>
    </row>
    <row r="14" spans="2:21" ht="12" customHeight="1">
      <c r="B14" s="1820" t="s">
        <v>1211</v>
      </c>
      <c r="C14" s="1821"/>
      <c r="D14" s="32" t="s">
        <v>727</v>
      </c>
      <c r="E14" s="12"/>
      <c r="F14" s="19"/>
      <c r="G14" s="19"/>
      <c r="H14" s="19"/>
      <c r="I14" s="19"/>
      <c r="J14" s="19"/>
      <c r="K14" s="19"/>
      <c r="L14" s="12"/>
      <c r="M14" s="12"/>
      <c r="N14" s="19"/>
      <c r="O14" s="19"/>
      <c r="P14" s="19"/>
      <c r="Q14" s="19"/>
      <c r="R14" s="19"/>
      <c r="S14" s="19"/>
      <c r="T14" s="19"/>
      <c r="U14" s="13"/>
    </row>
    <row r="15" spans="2:21" ht="12" customHeight="1">
      <c r="B15" s="1820" t="s">
        <v>1210</v>
      </c>
      <c r="C15" s="1821"/>
      <c r="D15" s="114" t="s">
        <v>1209</v>
      </c>
      <c r="E15" s="7"/>
      <c r="F15" s="20"/>
      <c r="G15" s="20"/>
      <c r="H15" s="20"/>
      <c r="I15" s="20"/>
      <c r="J15" s="20"/>
      <c r="K15" s="20"/>
      <c r="L15" s="7"/>
      <c r="M15" s="7"/>
      <c r="N15" s="20"/>
      <c r="O15" s="20"/>
      <c r="P15" s="20"/>
      <c r="Q15" s="20"/>
      <c r="R15" s="20"/>
      <c r="S15" s="20"/>
      <c r="T15" s="20"/>
      <c r="U15" s="76"/>
    </row>
    <row r="16" spans="2:21">
      <c r="B16" s="1820" t="s">
        <v>1208</v>
      </c>
      <c r="C16" s="1821"/>
      <c r="D16" s="953"/>
      <c r="E16" s="953"/>
      <c r="F16" s="439"/>
      <c r="G16" s="439"/>
      <c r="H16" s="439"/>
      <c r="I16" s="439"/>
      <c r="J16" s="439"/>
      <c r="K16" s="954" t="s">
        <v>1206</v>
      </c>
      <c r="L16" s="953"/>
      <c r="M16" s="953"/>
      <c r="N16" s="439"/>
      <c r="O16" s="439"/>
      <c r="P16" s="439"/>
      <c r="Q16" s="439"/>
      <c r="R16" s="439"/>
      <c r="S16" s="439"/>
      <c r="T16" s="439"/>
      <c r="U16" s="318"/>
    </row>
    <row r="17" spans="2:21">
      <c r="B17" s="1820" t="s">
        <v>1207</v>
      </c>
      <c r="C17" s="1821"/>
      <c r="D17" s="1736" t="s">
        <v>726</v>
      </c>
      <c r="E17" s="1736"/>
      <c r="F17" s="1736"/>
      <c r="G17" s="1518"/>
      <c r="H17" s="1829" t="s">
        <v>1205</v>
      </c>
      <c r="I17" s="1830"/>
      <c r="J17" s="901"/>
      <c r="K17" s="1517" t="s">
        <v>508</v>
      </c>
      <c r="L17" s="1736"/>
      <c r="M17" s="1736"/>
      <c r="N17" s="1736"/>
      <c r="O17" s="1518"/>
      <c r="P17" s="1370" t="s">
        <v>1205</v>
      </c>
      <c r="Q17" s="128"/>
      <c r="R17" s="1517" t="s">
        <v>508</v>
      </c>
      <c r="S17" s="1736"/>
      <c r="T17" s="1518"/>
      <c r="U17" s="1370" t="s">
        <v>1205</v>
      </c>
    </row>
    <row r="18" spans="2:21" ht="15.75">
      <c r="B18" s="1818"/>
      <c r="C18" s="1819"/>
      <c r="D18" s="1626"/>
      <c r="E18" s="1822"/>
      <c r="F18" s="1822"/>
      <c r="G18" s="1627"/>
      <c r="H18" s="1827" t="str">
        <f t="shared" ref="H18:H57" si="0">IF(D18&gt;0,VLOOKUP(D18,Signals,5,FALSE),"")</f>
        <v/>
      </c>
      <c r="I18" s="1828" t="str">
        <f t="shared" ref="I18:I57" si="1">IF($B18&gt;0,VLOOKUP($B18,Signals,5,FALSE)," ")</f>
        <v xml:space="preserve"> </v>
      </c>
      <c r="J18" s="1364"/>
      <c r="K18" s="1842"/>
      <c r="L18" s="1843"/>
      <c r="M18" s="1843"/>
      <c r="N18" s="1843"/>
      <c r="O18" s="1844"/>
      <c r="P18" s="1400" t="str">
        <f t="shared" ref="P18:P57" si="2">IF(K18&gt;0,VLOOKUP(K18,Signals,5,FALSE),"")</f>
        <v/>
      </c>
      <c r="Q18" s="1365"/>
      <c r="R18" s="1834"/>
      <c r="S18" s="1835"/>
      <c r="T18" s="1836"/>
      <c r="U18" s="1402" t="str">
        <f t="shared" ref="U18:U57" si="3">IF(R18&gt;0,VLOOKUP(R18,Signals,5,FALSE),"")</f>
        <v/>
      </c>
    </row>
    <row r="19" spans="2:21" ht="15.75">
      <c r="B19" s="81"/>
      <c r="C19" s="45"/>
      <c r="D19" s="1809"/>
      <c r="E19" s="1810"/>
      <c r="F19" s="1810"/>
      <c r="G19" s="1811"/>
      <c r="H19" s="1812" t="str">
        <f t="shared" si="0"/>
        <v/>
      </c>
      <c r="I19" s="1813" t="str">
        <f t="shared" si="1"/>
        <v xml:space="preserve"> </v>
      </c>
      <c r="J19" s="1366"/>
      <c r="K19" s="1831"/>
      <c r="L19" s="1832"/>
      <c r="M19" s="1832"/>
      <c r="N19" s="1832"/>
      <c r="O19" s="1833"/>
      <c r="P19" s="1401" t="str">
        <f t="shared" si="2"/>
        <v/>
      </c>
      <c r="Q19" s="1367"/>
      <c r="R19" s="1837"/>
      <c r="S19" s="1838"/>
      <c r="T19" s="1839"/>
      <c r="U19" s="1401" t="str">
        <f t="shared" si="3"/>
        <v/>
      </c>
    </row>
    <row r="20" spans="2:21" ht="15.75">
      <c r="B20" s="81"/>
      <c r="C20" s="45"/>
      <c r="D20" s="1809"/>
      <c r="E20" s="1810"/>
      <c r="F20" s="1810"/>
      <c r="G20" s="1811"/>
      <c r="H20" s="1812" t="str">
        <f t="shared" si="0"/>
        <v/>
      </c>
      <c r="I20" s="1813" t="str">
        <f t="shared" si="1"/>
        <v xml:space="preserve"> </v>
      </c>
      <c r="J20" s="1366"/>
      <c r="K20" s="1831"/>
      <c r="L20" s="1832"/>
      <c r="M20" s="1832"/>
      <c r="N20" s="1832"/>
      <c r="O20" s="1833"/>
      <c r="P20" s="1401" t="str">
        <f t="shared" si="2"/>
        <v/>
      </c>
      <c r="Q20" s="1367"/>
      <c r="R20" s="1837"/>
      <c r="S20" s="1838"/>
      <c r="T20" s="1839"/>
      <c r="U20" s="1401" t="str">
        <f t="shared" si="3"/>
        <v/>
      </c>
    </row>
    <row r="21" spans="2:21" ht="15.75">
      <c r="B21" s="81"/>
      <c r="C21" s="45"/>
      <c r="D21" s="1809"/>
      <c r="E21" s="1810"/>
      <c r="F21" s="1810"/>
      <c r="G21" s="1811"/>
      <c r="H21" s="1812" t="str">
        <f t="shared" si="0"/>
        <v/>
      </c>
      <c r="I21" s="1813" t="str">
        <f t="shared" si="1"/>
        <v xml:space="preserve"> </v>
      </c>
      <c r="J21" s="1366"/>
      <c r="K21" s="1831"/>
      <c r="L21" s="1832"/>
      <c r="M21" s="1832"/>
      <c r="N21" s="1832"/>
      <c r="O21" s="1833"/>
      <c r="P21" s="1401" t="str">
        <f t="shared" si="2"/>
        <v/>
      </c>
      <c r="Q21" s="1367"/>
      <c r="R21" s="1837"/>
      <c r="S21" s="1838"/>
      <c r="T21" s="1839"/>
      <c r="U21" s="1401" t="str">
        <f t="shared" si="3"/>
        <v/>
      </c>
    </row>
    <row r="22" spans="2:21" ht="15.75" customHeight="1">
      <c r="B22" s="81"/>
      <c r="C22" s="1808" t="s">
        <v>1501</v>
      </c>
      <c r="D22" s="1809"/>
      <c r="E22" s="1810"/>
      <c r="F22" s="1810"/>
      <c r="G22" s="1811"/>
      <c r="H22" s="1812" t="str">
        <f t="shared" si="0"/>
        <v/>
      </c>
      <c r="I22" s="1813" t="str">
        <f t="shared" si="1"/>
        <v xml:space="preserve"> </v>
      </c>
      <c r="J22" s="1366"/>
      <c r="K22" s="1831"/>
      <c r="L22" s="1832"/>
      <c r="M22" s="1832"/>
      <c r="N22" s="1832"/>
      <c r="O22" s="1833"/>
      <c r="P22" s="1401" t="str">
        <f t="shared" si="2"/>
        <v/>
      </c>
      <c r="Q22" s="1367"/>
      <c r="R22" s="1837"/>
      <c r="S22" s="1838"/>
      <c r="T22" s="1839"/>
      <c r="U22" s="1401" t="str">
        <f t="shared" si="3"/>
        <v/>
      </c>
    </row>
    <row r="23" spans="2:21" ht="15.75">
      <c r="B23" s="81"/>
      <c r="C23" s="1808"/>
      <c r="D23" s="1809"/>
      <c r="E23" s="1810"/>
      <c r="F23" s="1810"/>
      <c r="G23" s="1811"/>
      <c r="H23" s="1812" t="str">
        <f t="shared" si="0"/>
        <v/>
      </c>
      <c r="I23" s="1813" t="str">
        <f t="shared" si="1"/>
        <v xml:space="preserve"> </v>
      </c>
      <c r="J23" s="1366"/>
      <c r="K23" s="1831"/>
      <c r="L23" s="1832"/>
      <c r="M23" s="1832"/>
      <c r="N23" s="1832"/>
      <c r="O23" s="1833"/>
      <c r="P23" s="1401" t="str">
        <f t="shared" si="2"/>
        <v/>
      </c>
      <c r="Q23" s="1367"/>
      <c r="R23" s="1837"/>
      <c r="S23" s="1838"/>
      <c r="T23" s="1839"/>
      <c r="U23" s="1401" t="str">
        <f t="shared" si="3"/>
        <v/>
      </c>
    </row>
    <row r="24" spans="2:21" ht="15.75">
      <c r="B24" s="81"/>
      <c r="C24" s="1808"/>
      <c r="D24" s="1809"/>
      <c r="E24" s="1810"/>
      <c r="F24" s="1810"/>
      <c r="G24" s="1811"/>
      <c r="H24" s="1812" t="str">
        <f t="shared" si="0"/>
        <v/>
      </c>
      <c r="I24" s="1813" t="str">
        <f t="shared" si="1"/>
        <v xml:space="preserve"> </v>
      </c>
      <c r="J24" s="1366"/>
      <c r="K24" s="1831"/>
      <c r="L24" s="1832"/>
      <c r="M24" s="1832"/>
      <c r="N24" s="1832"/>
      <c r="O24" s="1833"/>
      <c r="P24" s="1401" t="str">
        <f t="shared" si="2"/>
        <v/>
      </c>
      <c r="Q24" s="1367"/>
      <c r="R24" s="1831"/>
      <c r="S24" s="1832"/>
      <c r="T24" s="1833"/>
      <c r="U24" s="1401" t="str">
        <f t="shared" si="3"/>
        <v/>
      </c>
    </row>
    <row r="25" spans="2:21" ht="15.75">
      <c r="B25" s="81"/>
      <c r="C25" s="1808"/>
      <c r="D25" s="1809"/>
      <c r="E25" s="1810"/>
      <c r="F25" s="1810"/>
      <c r="G25" s="1811"/>
      <c r="H25" s="1812" t="str">
        <f t="shared" si="0"/>
        <v/>
      </c>
      <c r="I25" s="1813" t="str">
        <f t="shared" si="1"/>
        <v xml:space="preserve"> </v>
      </c>
      <c r="J25" s="1366"/>
      <c r="K25" s="1831"/>
      <c r="L25" s="1832"/>
      <c r="M25" s="1832"/>
      <c r="N25" s="1832"/>
      <c r="O25" s="1833"/>
      <c r="P25" s="1401" t="str">
        <f t="shared" si="2"/>
        <v/>
      </c>
      <c r="Q25" s="1367"/>
      <c r="R25" s="1831"/>
      <c r="S25" s="1832"/>
      <c r="T25" s="1833"/>
      <c r="U25" s="1401" t="str">
        <f t="shared" si="3"/>
        <v/>
      </c>
    </row>
    <row r="26" spans="2:21" ht="15.75">
      <c r="B26" s="81"/>
      <c r="C26" s="1808"/>
      <c r="D26" s="1809"/>
      <c r="E26" s="1810"/>
      <c r="F26" s="1810"/>
      <c r="G26" s="1811"/>
      <c r="H26" s="1812" t="str">
        <f t="shared" si="0"/>
        <v/>
      </c>
      <c r="I26" s="1813" t="str">
        <f t="shared" si="1"/>
        <v xml:space="preserve"> </v>
      </c>
      <c r="J26" s="1366"/>
      <c r="K26" s="1831"/>
      <c r="L26" s="1832"/>
      <c r="M26" s="1832"/>
      <c r="N26" s="1832"/>
      <c r="O26" s="1833"/>
      <c r="P26" s="1401" t="str">
        <f t="shared" si="2"/>
        <v/>
      </c>
      <c r="Q26" s="1367"/>
      <c r="R26" s="1831"/>
      <c r="S26" s="1832"/>
      <c r="T26" s="1833"/>
      <c r="U26" s="1401" t="str">
        <f t="shared" si="3"/>
        <v/>
      </c>
    </row>
    <row r="27" spans="2:21" ht="15.75">
      <c r="B27" s="81"/>
      <c r="C27" s="1808"/>
      <c r="D27" s="1809"/>
      <c r="E27" s="1810"/>
      <c r="F27" s="1810"/>
      <c r="G27" s="1811"/>
      <c r="H27" s="1812" t="str">
        <f t="shared" si="0"/>
        <v/>
      </c>
      <c r="I27" s="1813" t="str">
        <f t="shared" si="1"/>
        <v xml:space="preserve"> </v>
      </c>
      <c r="J27" s="1366"/>
      <c r="K27" s="1831"/>
      <c r="L27" s="1832"/>
      <c r="M27" s="1832"/>
      <c r="N27" s="1832"/>
      <c r="O27" s="1833"/>
      <c r="P27" s="1401" t="str">
        <f t="shared" si="2"/>
        <v/>
      </c>
      <c r="Q27" s="1367"/>
      <c r="R27" s="1831"/>
      <c r="S27" s="1832"/>
      <c r="T27" s="1833"/>
      <c r="U27" s="1401" t="str">
        <f t="shared" si="3"/>
        <v/>
      </c>
    </row>
    <row r="28" spans="2:21" ht="15.75">
      <c r="B28" s="81"/>
      <c r="C28" s="45"/>
      <c r="D28" s="1809"/>
      <c r="E28" s="1810"/>
      <c r="F28" s="1810"/>
      <c r="G28" s="1811"/>
      <c r="H28" s="1812" t="str">
        <f t="shared" si="0"/>
        <v/>
      </c>
      <c r="I28" s="1813" t="str">
        <f t="shared" si="1"/>
        <v xml:space="preserve"> </v>
      </c>
      <c r="J28" s="1366"/>
      <c r="K28" s="1831"/>
      <c r="L28" s="1832"/>
      <c r="M28" s="1832"/>
      <c r="N28" s="1832"/>
      <c r="O28" s="1833"/>
      <c r="P28" s="1401" t="str">
        <f t="shared" si="2"/>
        <v/>
      </c>
      <c r="Q28" s="1367"/>
      <c r="R28" s="1831"/>
      <c r="S28" s="1832"/>
      <c r="T28" s="1833"/>
      <c r="U28" s="1401" t="str">
        <f t="shared" si="3"/>
        <v/>
      </c>
    </row>
    <row r="29" spans="2:21" ht="15.75">
      <c r="B29" s="81"/>
      <c r="C29" s="45"/>
      <c r="D29" s="1809"/>
      <c r="E29" s="1810"/>
      <c r="F29" s="1810"/>
      <c r="G29" s="1811"/>
      <c r="H29" s="1812" t="str">
        <f t="shared" si="0"/>
        <v/>
      </c>
      <c r="I29" s="1813" t="str">
        <f t="shared" si="1"/>
        <v xml:space="preserve"> </v>
      </c>
      <c r="J29" s="1366"/>
      <c r="K29" s="1831"/>
      <c r="L29" s="1832"/>
      <c r="M29" s="1832"/>
      <c r="N29" s="1832"/>
      <c r="O29" s="1833"/>
      <c r="P29" s="1401" t="str">
        <f t="shared" si="2"/>
        <v/>
      </c>
      <c r="Q29" s="1367"/>
      <c r="R29" s="1831"/>
      <c r="S29" s="1832"/>
      <c r="T29" s="1833"/>
      <c r="U29" s="1401" t="str">
        <f t="shared" si="3"/>
        <v/>
      </c>
    </row>
    <row r="30" spans="2:21" ht="15.75">
      <c r="B30" s="81"/>
      <c r="C30" s="45"/>
      <c r="D30" s="1809"/>
      <c r="E30" s="1810"/>
      <c r="F30" s="1810"/>
      <c r="G30" s="1811"/>
      <c r="H30" s="1812" t="str">
        <f t="shared" si="0"/>
        <v/>
      </c>
      <c r="I30" s="1813" t="str">
        <f t="shared" si="1"/>
        <v xml:space="preserve"> </v>
      </c>
      <c r="J30" s="1366"/>
      <c r="K30" s="1831"/>
      <c r="L30" s="1832"/>
      <c r="M30" s="1832"/>
      <c r="N30" s="1832"/>
      <c r="O30" s="1833"/>
      <c r="P30" s="1401" t="str">
        <f t="shared" si="2"/>
        <v/>
      </c>
      <c r="Q30" s="1367"/>
      <c r="R30" s="1831"/>
      <c r="S30" s="1832"/>
      <c r="T30" s="1833"/>
      <c r="U30" s="1401" t="str">
        <f t="shared" si="3"/>
        <v/>
      </c>
    </row>
    <row r="31" spans="2:21" ht="15.75">
      <c r="B31" s="81"/>
      <c r="C31" s="45"/>
      <c r="D31" s="1809"/>
      <c r="E31" s="1810"/>
      <c r="F31" s="1810"/>
      <c r="G31" s="1811"/>
      <c r="H31" s="1812" t="str">
        <f t="shared" si="0"/>
        <v/>
      </c>
      <c r="I31" s="1813" t="str">
        <f t="shared" si="1"/>
        <v xml:space="preserve"> </v>
      </c>
      <c r="J31" s="1366"/>
      <c r="K31" s="1831"/>
      <c r="L31" s="1832"/>
      <c r="M31" s="1832"/>
      <c r="N31" s="1832"/>
      <c r="O31" s="1833"/>
      <c r="P31" s="1401" t="str">
        <f t="shared" si="2"/>
        <v/>
      </c>
      <c r="Q31" s="1367"/>
      <c r="R31" s="1831"/>
      <c r="S31" s="1832"/>
      <c r="T31" s="1833"/>
      <c r="U31" s="1401" t="str">
        <f t="shared" si="3"/>
        <v/>
      </c>
    </row>
    <row r="32" spans="2:21" ht="15.75">
      <c r="B32" s="81"/>
      <c r="C32" s="45"/>
      <c r="D32" s="1809"/>
      <c r="E32" s="1810"/>
      <c r="F32" s="1810"/>
      <c r="G32" s="1811"/>
      <c r="H32" s="1812" t="str">
        <f t="shared" si="0"/>
        <v/>
      </c>
      <c r="I32" s="1813" t="str">
        <f t="shared" si="1"/>
        <v xml:space="preserve"> </v>
      </c>
      <c r="J32" s="1366"/>
      <c r="K32" s="1831"/>
      <c r="L32" s="1832"/>
      <c r="M32" s="1832"/>
      <c r="N32" s="1832"/>
      <c r="O32" s="1833"/>
      <c r="P32" s="1401" t="str">
        <f t="shared" si="2"/>
        <v/>
      </c>
      <c r="Q32" s="1367"/>
      <c r="R32" s="1831"/>
      <c r="S32" s="1832"/>
      <c r="T32" s="1833"/>
      <c r="U32" s="1401" t="str">
        <f t="shared" si="3"/>
        <v/>
      </c>
    </row>
    <row r="33" spans="2:21" ht="15.75">
      <c r="B33" s="81"/>
      <c r="C33" s="45"/>
      <c r="D33" s="1809"/>
      <c r="E33" s="1810"/>
      <c r="F33" s="1810"/>
      <c r="G33" s="1811"/>
      <c r="H33" s="1812" t="str">
        <f t="shared" si="0"/>
        <v/>
      </c>
      <c r="I33" s="1813" t="str">
        <f t="shared" si="1"/>
        <v xml:space="preserve"> </v>
      </c>
      <c r="J33" s="1366"/>
      <c r="K33" s="1831"/>
      <c r="L33" s="1832"/>
      <c r="M33" s="1832"/>
      <c r="N33" s="1832"/>
      <c r="O33" s="1833"/>
      <c r="P33" s="1401" t="str">
        <f t="shared" si="2"/>
        <v/>
      </c>
      <c r="Q33" s="1367"/>
      <c r="R33" s="1831"/>
      <c r="S33" s="1832"/>
      <c r="T33" s="1833"/>
      <c r="U33" s="1401" t="str">
        <f t="shared" si="3"/>
        <v/>
      </c>
    </row>
    <row r="34" spans="2:21" ht="15.75">
      <c r="B34" s="81"/>
      <c r="C34" s="45"/>
      <c r="D34" s="1809"/>
      <c r="E34" s="1810"/>
      <c r="F34" s="1810"/>
      <c r="G34" s="1811"/>
      <c r="H34" s="1812" t="str">
        <f t="shared" si="0"/>
        <v/>
      </c>
      <c r="I34" s="1813" t="str">
        <f t="shared" si="1"/>
        <v xml:space="preserve"> </v>
      </c>
      <c r="J34" s="1366"/>
      <c r="K34" s="1831"/>
      <c r="L34" s="1832"/>
      <c r="M34" s="1832"/>
      <c r="N34" s="1832"/>
      <c r="O34" s="1833"/>
      <c r="P34" s="1401" t="str">
        <f t="shared" si="2"/>
        <v/>
      </c>
      <c r="Q34" s="1367"/>
      <c r="R34" s="1831"/>
      <c r="S34" s="1832"/>
      <c r="T34" s="1833"/>
      <c r="U34" s="1401" t="str">
        <f t="shared" si="3"/>
        <v/>
      </c>
    </row>
    <row r="35" spans="2:21" ht="15.75">
      <c r="B35" s="81"/>
      <c r="C35" s="45"/>
      <c r="D35" s="1809"/>
      <c r="E35" s="1810"/>
      <c r="F35" s="1810"/>
      <c r="G35" s="1811"/>
      <c r="H35" s="1812" t="str">
        <f t="shared" si="0"/>
        <v/>
      </c>
      <c r="I35" s="1813" t="str">
        <f t="shared" si="1"/>
        <v xml:space="preserve"> </v>
      </c>
      <c r="J35" s="1366"/>
      <c r="K35" s="1831"/>
      <c r="L35" s="1832"/>
      <c r="M35" s="1832"/>
      <c r="N35" s="1832"/>
      <c r="O35" s="1833"/>
      <c r="P35" s="1401" t="str">
        <f t="shared" si="2"/>
        <v/>
      </c>
      <c r="Q35" s="1367"/>
      <c r="R35" s="1831"/>
      <c r="S35" s="1832"/>
      <c r="T35" s="1833"/>
      <c r="U35" s="1401" t="str">
        <f t="shared" si="3"/>
        <v/>
      </c>
    </row>
    <row r="36" spans="2:21" ht="15.75">
      <c r="B36" s="81"/>
      <c r="C36" s="45"/>
      <c r="D36" s="1809"/>
      <c r="E36" s="1810"/>
      <c r="F36" s="1810"/>
      <c r="G36" s="1811"/>
      <c r="H36" s="1812" t="str">
        <f t="shared" si="0"/>
        <v/>
      </c>
      <c r="I36" s="1813" t="str">
        <f t="shared" si="1"/>
        <v xml:space="preserve"> </v>
      </c>
      <c r="J36" s="1366"/>
      <c r="K36" s="1831"/>
      <c r="L36" s="1832"/>
      <c r="M36" s="1832"/>
      <c r="N36" s="1832"/>
      <c r="O36" s="1833"/>
      <c r="P36" s="1401" t="str">
        <f t="shared" si="2"/>
        <v/>
      </c>
      <c r="Q36" s="1367"/>
      <c r="R36" s="1831"/>
      <c r="S36" s="1832"/>
      <c r="T36" s="1833"/>
      <c r="U36" s="1401" t="str">
        <f t="shared" si="3"/>
        <v/>
      </c>
    </row>
    <row r="37" spans="2:21" ht="15.75">
      <c r="B37" s="81"/>
      <c r="C37" s="45"/>
      <c r="D37" s="1809"/>
      <c r="E37" s="1810"/>
      <c r="F37" s="1810"/>
      <c r="G37" s="1811"/>
      <c r="H37" s="1812" t="str">
        <f t="shared" si="0"/>
        <v/>
      </c>
      <c r="I37" s="1813" t="str">
        <f t="shared" si="1"/>
        <v xml:space="preserve"> </v>
      </c>
      <c r="J37" s="1366"/>
      <c r="K37" s="1831"/>
      <c r="L37" s="1832"/>
      <c r="M37" s="1832"/>
      <c r="N37" s="1832"/>
      <c r="O37" s="1833"/>
      <c r="P37" s="1401" t="str">
        <f t="shared" si="2"/>
        <v/>
      </c>
      <c r="Q37" s="1367"/>
      <c r="R37" s="1831"/>
      <c r="S37" s="1832"/>
      <c r="T37" s="1833"/>
      <c r="U37" s="1401" t="str">
        <f t="shared" si="3"/>
        <v/>
      </c>
    </row>
    <row r="38" spans="2:21" ht="15.75">
      <c r="B38" s="81"/>
      <c r="C38" s="45"/>
      <c r="D38" s="1809"/>
      <c r="E38" s="1810"/>
      <c r="F38" s="1810"/>
      <c r="G38" s="1811"/>
      <c r="H38" s="1812" t="str">
        <f t="shared" si="0"/>
        <v/>
      </c>
      <c r="I38" s="1813" t="str">
        <f t="shared" si="1"/>
        <v xml:space="preserve"> </v>
      </c>
      <c r="J38" s="1366"/>
      <c r="K38" s="1831"/>
      <c r="L38" s="1832"/>
      <c r="M38" s="1832"/>
      <c r="N38" s="1832"/>
      <c r="O38" s="1833"/>
      <c r="P38" s="1401" t="str">
        <f t="shared" si="2"/>
        <v/>
      </c>
      <c r="Q38" s="1367"/>
      <c r="R38" s="1831"/>
      <c r="S38" s="1832"/>
      <c r="T38" s="1833"/>
      <c r="U38" s="1401" t="str">
        <f t="shared" si="3"/>
        <v/>
      </c>
    </row>
    <row r="39" spans="2:21" ht="15.75">
      <c r="B39" s="81"/>
      <c r="C39" s="45"/>
      <c r="D39" s="1809"/>
      <c r="E39" s="1810"/>
      <c r="F39" s="1810"/>
      <c r="G39" s="1811"/>
      <c r="H39" s="1812" t="str">
        <f t="shared" si="0"/>
        <v/>
      </c>
      <c r="I39" s="1813" t="str">
        <f t="shared" si="1"/>
        <v xml:space="preserve"> </v>
      </c>
      <c r="J39" s="1366"/>
      <c r="K39" s="1831"/>
      <c r="L39" s="1832"/>
      <c r="M39" s="1832"/>
      <c r="N39" s="1832"/>
      <c r="O39" s="1833"/>
      <c r="P39" s="1401" t="str">
        <f t="shared" si="2"/>
        <v/>
      </c>
      <c r="Q39" s="1367"/>
      <c r="R39" s="1831"/>
      <c r="S39" s="1832"/>
      <c r="T39" s="1833"/>
      <c r="U39" s="1401" t="str">
        <f t="shared" si="3"/>
        <v/>
      </c>
    </row>
    <row r="40" spans="2:21" ht="15.75">
      <c r="B40" s="81"/>
      <c r="C40" s="45"/>
      <c r="D40" s="1809"/>
      <c r="E40" s="1810"/>
      <c r="F40" s="1810"/>
      <c r="G40" s="1811"/>
      <c r="H40" s="1812" t="str">
        <f t="shared" si="0"/>
        <v/>
      </c>
      <c r="I40" s="1813" t="str">
        <f t="shared" si="1"/>
        <v xml:space="preserve"> </v>
      </c>
      <c r="J40" s="1366"/>
      <c r="K40" s="1831"/>
      <c r="L40" s="1832"/>
      <c r="M40" s="1832"/>
      <c r="N40" s="1832"/>
      <c r="O40" s="1833"/>
      <c r="P40" s="1401" t="str">
        <f t="shared" si="2"/>
        <v/>
      </c>
      <c r="Q40" s="1367"/>
      <c r="R40" s="1831"/>
      <c r="S40" s="1832"/>
      <c r="T40" s="1833"/>
      <c r="U40" s="1401" t="str">
        <f t="shared" si="3"/>
        <v/>
      </c>
    </row>
    <row r="41" spans="2:21" ht="15.75">
      <c r="B41" s="81"/>
      <c r="C41" s="45"/>
      <c r="D41" s="1809"/>
      <c r="E41" s="1810"/>
      <c r="F41" s="1810"/>
      <c r="G41" s="1811"/>
      <c r="H41" s="1812" t="str">
        <f t="shared" si="0"/>
        <v/>
      </c>
      <c r="I41" s="1813" t="str">
        <f t="shared" si="1"/>
        <v xml:space="preserve"> </v>
      </c>
      <c r="J41" s="1366"/>
      <c r="K41" s="1831"/>
      <c r="L41" s="1832"/>
      <c r="M41" s="1832"/>
      <c r="N41" s="1832"/>
      <c r="O41" s="1833"/>
      <c r="P41" s="1401" t="str">
        <f t="shared" si="2"/>
        <v/>
      </c>
      <c r="Q41" s="1367"/>
      <c r="R41" s="1831"/>
      <c r="S41" s="1832"/>
      <c r="T41" s="1833"/>
      <c r="U41" s="1401" t="str">
        <f t="shared" si="3"/>
        <v/>
      </c>
    </row>
    <row r="42" spans="2:21" ht="15.75">
      <c r="B42" s="81"/>
      <c r="C42" s="45"/>
      <c r="D42" s="1809"/>
      <c r="E42" s="1810"/>
      <c r="F42" s="1810"/>
      <c r="G42" s="1811"/>
      <c r="H42" s="1812" t="str">
        <f t="shared" si="0"/>
        <v/>
      </c>
      <c r="I42" s="1813" t="str">
        <f t="shared" si="1"/>
        <v xml:space="preserve"> </v>
      </c>
      <c r="J42" s="1366"/>
      <c r="K42" s="1831"/>
      <c r="L42" s="1832"/>
      <c r="M42" s="1832"/>
      <c r="N42" s="1832"/>
      <c r="O42" s="1833"/>
      <c r="P42" s="1401" t="str">
        <f t="shared" si="2"/>
        <v/>
      </c>
      <c r="Q42" s="1367"/>
      <c r="R42" s="1831"/>
      <c r="S42" s="1832"/>
      <c r="T42" s="1833"/>
      <c r="U42" s="1401" t="str">
        <f t="shared" si="3"/>
        <v/>
      </c>
    </row>
    <row r="43" spans="2:21" ht="15.75">
      <c r="B43" s="81"/>
      <c r="C43" s="45"/>
      <c r="D43" s="1809"/>
      <c r="E43" s="1810"/>
      <c r="F43" s="1810"/>
      <c r="G43" s="1811"/>
      <c r="H43" s="1812" t="str">
        <f t="shared" si="0"/>
        <v/>
      </c>
      <c r="I43" s="1813" t="str">
        <f t="shared" si="1"/>
        <v xml:space="preserve"> </v>
      </c>
      <c r="J43" s="1366"/>
      <c r="K43" s="1831"/>
      <c r="L43" s="1832"/>
      <c r="M43" s="1832"/>
      <c r="N43" s="1832"/>
      <c r="O43" s="1833"/>
      <c r="P43" s="1401" t="str">
        <f t="shared" si="2"/>
        <v/>
      </c>
      <c r="Q43" s="1367"/>
      <c r="R43" s="1831"/>
      <c r="S43" s="1832"/>
      <c r="T43" s="1833"/>
      <c r="U43" s="1401" t="str">
        <f t="shared" si="3"/>
        <v/>
      </c>
    </row>
    <row r="44" spans="2:21" ht="15.75">
      <c r="B44" s="81"/>
      <c r="C44" s="45"/>
      <c r="D44" s="1809"/>
      <c r="E44" s="1810"/>
      <c r="F44" s="1810"/>
      <c r="G44" s="1811"/>
      <c r="H44" s="1812" t="str">
        <f t="shared" si="0"/>
        <v/>
      </c>
      <c r="I44" s="1813" t="str">
        <f t="shared" si="1"/>
        <v xml:space="preserve"> </v>
      </c>
      <c r="J44" s="1366"/>
      <c r="K44" s="1831"/>
      <c r="L44" s="1832"/>
      <c r="M44" s="1832"/>
      <c r="N44" s="1832"/>
      <c r="O44" s="1833"/>
      <c r="P44" s="1401" t="str">
        <f t="shared" si="2"/>
        <v/>
      </c>
      <c r="Q44" s="1367"/>
      <c r="R44" s="1831"/>
      <c r="S44" s="1832"/>
      <c r="T44" s="1833"/>
      <c r="U44" s="1401" t="str">
        <f t="shared" si="3"/>
        <v/>
      </c>
    </row>
    <row r="45" spans="2:21" ht="15.75">
      <c r="B45" s="81"/>
      <c r="C45" s="45"/>
      <c r="D45" s="1809"/>
      <c r="E45" s="1810"/>
      <c r="F45" s="1810"/>
      <c r="G45" s="1811"/>
      <c r="H45" s="1812" t="str">
        <f t="shared" si="0"/>
        <v/>
      </c>
      <c r="I45" s="1813" t="str">
        <f t="shared" si="1"/>
        <v xml:space="preserve"> </v>
      </c>
      <c r="J45" s="1366"/>
      <c r="K45" s="1831"/>
      <c r="L45" s="1832"/>
      <c r="M45" s="1832"/>
      <c r="N45" s="1832"/>
      <c r="O45" s="1833"/>
      <c r="P45" s="1401" t="str">
        <f t="shared" si="2"/>
        <v/>
      </c>
      <c r="Q45" s="1367"/>
      <c r="R45" s="1831"/>
      <c r="S45" s="1832"/>
      <c r="T45" s="1833"/>
      <c r="U45" s="1401" t="str">
        <f t="shared" si="3"/>
        <v/>
      </c>
    </row>
    <row r="46" spans="2:21" ht="15.75">
      <c r="B46" s="81"/>
      <c r="C46" s="45"/>
      <c r="D46" s="1809"/>
      <c r="E46" s="1810"/>
      <c r="F46" s="1810"/>
      <c r="G46" s="1811"/>
      <c r="H46" s="1812" t="str">
        <f t="shared" si="0"/>
        <v/>
      </c>
      <c r="I46" s="1813" t="str">
        <f t="shared" si="1"/>
        <v xml:space="preserve"> </v>
      </c>
      <c r="J46" s="1366"/>
      <c r="K46" s="1831"/>
      <c r="L46" s="1832"/>
      <c r="M46" s="1832"/>
      <c r="N46" s="1832"/>
      <c r="O46" s="1833"/>
      <c r="P46" s="1401" t="str">
        <f t="shared" si="2"/>
        <v/>
      </c>
      <c r="Q46" s="1367"/>
      <c r="R46" s="1831"/>
      <c r="S46" s="1832"/>
      <c r="T46" s="1833"/>
      <c r="U46" s="1401" t="str">
        <f t="shared" si="3"/>
        <v/>
      </c>
    </row>
    <row r="47" spans="2:21" ht="15.75">
      <c r="B47" s="81"/>
      <c r="C47" s="45"/>
      <c r="D47" s="1809"/>
      <c r="E47" s="1810"/>
      <c r="F47" s="1810"/>
      <c r="G47" s="1811"/>
      <c r="H47" s="1812" t="str">
        <f t="shared" si="0"/>
        <v/>
      </c>
      <c r="I47" s="1813" t="str">
        <f t="shared" si="1"/>
        <v xml:space="preserve"> </v>
      </c>
      <c r="J47" s="1366"/>
      <c r="K47" s="1831"/>
      <c r="L47" s="1832"/>
      <c r="M47" s="1832"/>
      <c r="N47" s="1832"/>
      <c r="O47" s="1833"/>
      <c r="P47" s="1401" t="str">
        <f t="shared" si="2"/>
        <v/>
      </c>
      <c r="Q47" s="1367"/>
      <c r="R47" s="1831"/>
      <c r="S47" s="1832"/>
      <c r="T47" s="1833"/>
      <c r="U47" s="1401" t="str">
        <f t="shared" si="3"/>
        <v/>
      </c>
    </row>
    <row r="48" spans="2:21" ht="15.75">
      <c r="B48" s="81"/>
      <c r="C48" s="45"/>
      <c r="D48" s="1809"/>
      <c r="E48" s="1810"/>
      <c r="F48" s="1810"/>
      <c r="G48" s="1811"/>
      <c r="H48" s="1812" t="str">
        <f t="shared" si="0"/>
        <v/>
      </c>
      <c r="I48" s="1813" t="str">
        <f t="shared" si="1"/>
        <v xml:space="preserve"> </v>
      </c>
      <c r="J48" s="1366"/>
      <c r="K48" s="1831"/>
      <c r="L48" s="1832"/>
      <c r="M48" s="1832"/>
      <c r="N48" s="1832"/>
      <c r="O48" s="1833"/>
      <c r="P48" s="1401" t="str">
        <f t="shared" si="2"/>
        <v/>
      </c>
      <c r="Q48" s="1367"/>
      <c r="R48" s="1831"/>
      <c r="S48" s="1832"/>
      <c r="T48" s="1833"/>
      <c r="U48" s="1401" t="str">
        <f t="shared" si="3"/>
        <v/>
      </c>
    </row>
    <row r="49" spans="2:21" ht="15.75">
      <c r="B49" s="81"/>
      <c r="C49" s="45"/>
      <c r="D49" s="1809"/>
      <c r="E49" s="1810"/>
      <c r="F49" s="1810"/>
      <c r="G49" s="1811"/>
      <c r="H49" s="1812" t="str">
        <f t="shared" si="0"/>
        <v/>
      </c>
      <c r="I49" s="1813" t="str">
        <f t="shared" si="1"/>
        <v xml:space="preserve"> </v>
      </c>
      <c r="J49" s="1366"/>
      <c r="K49" s="1831"/>
      <c r="L49" s="1832"/>
      <c r="M49" s="1832"/>
      <c r="N49" s="1832"/>
      <c r="O49" s="1833"/>
      <c r="P49" s="1401" t="str">
        <f t="shared" si="2"/>
        <v/>
      </c>
      <c r="Q49" s="1367"/>
      <c r="R49" s="1831"/>
      <c r="S49" s="1832"/>
      <c r="T49" s="1833"/>
      <c r="U49" s="1401" t="str">
        <f t="shared" si="3"/>
        <v/>
      </c>
    </row>
    <row r="50" spans="2:21" ht="15.75">
      <c r="B50" s="81"/>
      <c r="C50" s="45"/>
      <c r="D50" s="1809"/>
      <c r="E50" s="1810"/>
      <c r="F50" s="1810"/>
      <c r="G50" s="1811"/>
      <c r="H50" s="1812" t="str">
        <f t="shared" si="0"/>
        <v/>
      </c>
      <c r="I50" s="1813" t="str">
        <f t="shared" si="1"/>
        <v xml:space="preserve"> </v>
      </c>
      <c r="J50" s="1366"/>
      <c r="K50" s="1831"/>
      <c r="L50" s="1832"/>
      <c r="M50" s="1832"/>
      <c r="N50" s="1832"/>
      <c r="O50" s="1833"/>
      <c r="P50" s="1401" t="str">
        <f t="shared" si="2"/>
        <v/>
      </c>
      <c r="Q50" s="1367"/>
      <c r="R50" s="1831"/>
      <c r="S50" s="1832"/>
      <c r="T50" s="1833"/>
      <c r="U50" s="1401" t="str">
        <f t="shared" si="3"/>
        <v/>
      </c>
    </row>
    <row r="51" spans="2:21" ht="15.75">
      <c r="B51" s="81"/>
      <c r="C51" s="45"/>
      <c r="D51" s="1809"/>
      <c r="E51" s="1810"/>
      <c r="F51" s="1810"/>
      <c r="G51" s="1811"/>
      <c r="H51" s="1812" t="str">
        <f t="shared" si="0"/>
        <v/>
      </c>
      <c r="I51" s="1813" t="str">
        <f t="shared" si="1"/>
        <v xml:space="preserve"> </v>
      </c>
      <c r="J51" s="1366"/>
      <c r="K51" s="1831"/>
      <c r="L51" s="1832"/>
      <c r="M51" s="1832"/>
      <c r="N51" s="1832"/>
      <c r="O51" s="1833"/>
      <c r="P51" s="1401" t="str">
        <f t="shared" si="2"/>
        <v/>
      </c>
      <c r="Q51" s="1367"/>
      <c r="R51" s="1831"/>
      <c r="S51" s="1832"/>
      <c r="T51" s="1833"/>
      <c r="U51" s="1401" t="str">
        <f t="shared" si="3"/>
        <v/>
      </c>
    </row>
    <row r="52" spans="2:21" ht="15.75">
      <c r="B52" s="81"/>
      <c r="C52" s="45"/>
      <c r="D52" s="1809"/>
      <c r="E52" s="1810"/>
      <c r="F52" s="1810"/>
      <c r="G52" s="1811"/>
      <c r="H52" s="1812" t="str">
        <f t="shared" si="0"/>
        <v/>
      </c>
      <c r="I52" s="1813" t="str">
        <f t="shared" si="1"/>
        <v xml:space="preserve"> </v>
      </c>
      <c r="J52" s="1366"/>
      <c r="K52" s="1831"/>
      <c r="L52" s="1832"/>
      <c r="M52" s="1832"/>
      <c r="N52" s="1832"/>
      <c r="O52" s="1833"/>
      <c r="P52" s="1401" t="str">
        <f t="shared" si="2"/>
        <v/>
      </c>
      <c r="Q52" s="1367"/>
      <c r="R52" s="1831"/>
      <c r="S52" s="1832"/>
      <c r="T52" s="1833"/>
      <c r="U52" s="1401" t="str">
        <f t="shared" si="3"/>
        <v/>
      </c>
    </row>
    <row r="53" spans="2:21" ht="15.75">
      <c r="B53" s="81"/>
      <c r="C53" s="45"/>
      <c r="D53" s="1809"/>
      <c r="E53" s="1810"/>
      <c r="F53" s="1810"/>
      <c r="G53" s="1811"/>
      <c r="H53" s="1812" t="str">
        <f t="shared" si="0"/>
        <v/>
      </c>
      <c r="I53" s="1813" t="str">
        <f t="shared" si="1"/>
        <v xml:space="preserve"> </v>
      </c>
      <c r="J53" s="1366"/>
      <c r="K53" s="1831"/>
      <c r="L53" s="1832"/>
      <c r="M53" s="1832"/>
      <c r="N53" s="1832"/>
      <c r="O53" s="1833"/>
      <c r="P53" s="1401" t="str">
        <f t="shared" si="2"/>
        <v/>
      </c>
      <c r="Q53" s="1367"/>
      <c r="R53" s="1837"/>
      <c r="S53" s="1838"/>
      <c r="T53" s="1839"/>
      <c r="U53" s="1401" t="str">
        <f t="shared" si="3"/>
        <v/>
      </c>
    </row>
    <row r="54" spans="2:21" ht="15.75">
      <c r="B54" s="81"/>
      <c r="C54" s="45"/>
      <c r="D54" s="1809"/>
      <c r="E54" s="1810"/>
      <c r="F54" s="1810"/>
      <c r="G54" s="1811"/>
      <c r="H54" s="1812" t="str">
        <f t="shared" si="0"/>
        <v/>
      </c>
      <c r="I54" s="1813" t="str">
        <f t="shared" si="1"/>
        <v xml:space="preserve"> </v>
      </c>
      <c r="J54" s="1366"/>
      <c r="K54" s="1831"/>
      <c r="L54" s="1832"/>
      <c r="M54" s="1832"/>
      <c r="N54" s="1832"/>
      <c r="O54" s="1833"/>
      <c r="P54" s="1401" t="str">
        <f t="shared" si="2"/>
        <v/>
      </c>
      <c r="Q54" s="1367"/>
      <c r="R54" s="1837"/>
      <c r="S54" s="1838"/>
      <c r="T54" s="1839"/>
      <c r="U54" s="1401" t="str">
        <f t="shared" si="3"/>
        <v/>
      </c>
    </row>
    <row r="55" spans="2:21" ht="15.75">
      <c r="B55" s="81"/>
      <c r="C55" s="45"/>
      <c r="D55" s="1809"/>
      <c r="E55" s="1810"/>
      <c r="F55" s="1810"/>
      <c r="G55" s="1811"/>
      <c r="H55" s="1812" t="str">
        <f t="shared" si="0"/>
        <v/>
      </c>
      <c r="I55" s="1813" t="str">
        <f t="shared" si="1"/>
        <v xml:space="preserve"> </v>
      </c>
      <c r="J55" s="1366"/>
      <c r="K55" s="1831"/>
      <c r="L55" s="1832"/>
      <c r="M55" s="1832"/>
      <c r="N55" s="1832"/>
      <c r="O55" s="1833"/>
      <c r="P55" s="1401" t="str">
        <f t="shared" si="2"/>
        <v/>
      </c>
      <c r="Q55" s="1367"/>
      <c r="R55" s="1845"/>
      <c r="S55" s="1846"/>
      <c r="T55" s="1846"/>
      <c r="U55" s="1401" t="str">
        <f t="shared" si="3"/>
        <v/>
      </c>
    </row>
    <row r="56" spans="2:21" ht="15.75">
      <c r="B56" s="81"/>
      <c r="C56" s="45"/>
      <c r="D56" s="1809"/>
      <c r="E56" s="1810"/>
      <c r="F56" s="1810"/>
      <c r="G56" s="1811"/>
      <c r="H56" s="1812" t="str">
        <f t="shared" si="0"/>
        <v/>
      </c>
      <c r="I56" s="1813" t="str">
        <f t="shared" si="1"/>
        <v xml:space="preserve"> </v>
      </c>
      <c r="J56" s="1366"/>
      <c r="K56" s="1831"/>
      <c r="L56" s="1832"/>
      <c r="M56" s="1832"/>
      <c r="N56" s="1832"/>
      <c r="O56" s="1833"/>
      <c r="P56" s="1401" t="str">
        <f t="shared" si="2"/>
        <v/>
      </c>
      <c r="Q56" s="1367"/>
      <c r="R56" s="1831"/>
      <c r="S56" s="1832"/>
      <c r="T56" s="1833"/>
      <c r="U56" s="1401" t="str">
        <f t="shared" si="3"/>
        <v/>
      </c>
    </row>
    <row r="57" spans="2:21" ht="15.75">
      <c r="B57" s="81"/>
      <c r="C57" s="45"/>
      <c r="D57" s="1809"/>
      <c r="E57" s="1810"/>
      <c r="F57" s="1810"/>
      <c r="G57" s="1811"/>
      <c r="H57" s="1812" t="str">
        <f t="shared" si="0"/>
        <v/>
      </c>
      <c r="I57" s="1813" t="str">
        <f t="shared" si="1"/>
        <v xml:space="preserve"> </v>
      </c>
      <c r="J57" s="1366"/>
      <c r="K57" s="1831"/>
      <c r="L57" s="1832"/>
      <c r="M57" s="1832"/>
      <c r="N57" s="1832"/>
      <c r="O57" s="1833"/>
      <c r="P57" s="1401" t="str">
        <f t="shared" si="2"/>
        <v/>
      </c>
      <c r="Q57" s="1367"/>
      <c r="R57" s="1831"/>
      <c r="S57" s="1832"/>
      <c r="T57" s="1833"/>
      <c r="U57" s="1401" t="str">
        <f t="shared" si="3"/>
        <v/>
      </c>
    </row>
  </sheetData>
  <sheetProtection sheet="1" objects="1" scenarios="1" formatCells="0" insertRows="0" autoFilter="0"/>
  <mergeCells count="175">
    <mergeCell ref="D29:G29"/>
    <mergeCell ref="D31:G31"/>
    <mergeCell ref="D30:G30"/>
    <mergeCell ref="D37:G37"/>
    <mergeCell ref="D38:G38"/>
    <mergeCell ref="R28:T28"/>
    <mergeCell ref="K26:O26"/>
    <mergeCell ref="R26:T26"/>
    <mergeCell ref="K27:O27"/>
    <mergeCell ref="D26:G26"/>
    <mergeCell ref="H26:I26"/>
    <mergeCell ref="D28:G28"/>
    <mergeCell ref="R38:T38"/>
    <mergeCell ref="R37:T37"/>
    <mergeCell ref="H37:I37"/>
    <mergeCell ref="K38:O38"/>
    <mergeCell ref="R36:T36"/>
    <mergeCell ref="R34:T34"/>
    <mergeCell ref="R35:T35"/>
    <mergeCell ref="K34:O34"/>
    <mergeCell ref="D35:G35"/>
    <mergeCell ref="R33:T33"/>
    <mergeCell ref="R30:T30"/>
    <mergeCell ref="R29:T29"/>
    <mergeCell ref="R42:T42"/>
    <mergeCell ref="K40:O40"/>
    <mergeCell ref="D39:G39"/>
    <mergeCell ref="K39:O39"/>
    <mergeCell ref="H41:I41"/>
    <mergeCell ref="D40:G40"/>
    <mergeCell ref="R40:T40"/>
    <mergeCell ref="R44:T44"/>
    <mergeCell ref="R41:T41"/>
    <mergeCell ref="K41:O41"/>
    <mergeCell ref="H39:I39"/>
    <mergeCell ref="D41:G41"/>
    <mergeCell ref="H42:I42"/>
    <mergeCell ref="K43:O43"/>
    <mergeCell ref="D42:G42"/>
    <mergeCell ref="K45:O45"/>
    <mergeCell ref="K49:O49"/>
    <mergeCell ref="D43:G43"/>
    <mergeCell ref="H44:I44"/>
    <mergeCell ref="K44:O44"/>
    <mergeCell ref="H43:I43"/>
    <mergeCell ref="D44:G44"/>
    <mergeCell ref="D45:G45"/>
    <mergeCell ref="H45:I45"/>
    <mergeCell ref="D48:G48"/>
    <mergeCell ref="H48:I48"/>
    <mergeCell ref="K48:O48"/>
    <mergeCell ref="H47:I47"/>
    <mergeCell ref="K47:O47"/>
    <mergeCell ref="D46:G46"/>
    <mergeCell ref="D47:G47"/>
    <mergeCell ref="D50:G50"/>
    <mergeCell ref="K50:O50"/>
    <mergeCell ref="R57:T57"/>
    <mergeCell ref="K56:O56"/>
    <mergeCell ref="R56:T56"/>
    <mergeCell ref="R51:T51"/>
    <mergeCell ref="R55:T55"/>
    <mergeCell ref="D57:G57"/>
    <mergeCell ref="H57:I57"/>
    <mergeCell ref="K57:O57"/>
    <mergeCell ref="K55:O55"/>
    <mergeCell ref="D55:G55"/>
    <mergeCell ref="H55:I55"/>
    <mergeCell ref="R52:T52"/>
    <mergeCell ref="D56:G56"/>
    <mergeCell ref="H56:I56"/>
    <mergeCell ref="K54:O54"/>
    <mergeCell ref="K51:O51"/>
    <mergeCell ref="D52:G52"/>
    <mergeCell ref="H52:I52"/>
    <mergeCell ref="K52:O52"/>
    <mergeCell ref="D51:G51"/>
    <mergeCell ref="H38:I38"/>
    <mergeCell ref="H30:I30"/>
    <mergeCell ref="D54:G54"/>
    <mergeCell ref="K53:O53"/>
    <mergeCell ref="D49:G49"/>
    <mergeCell ref="H51:I51"/>
    <mergeCell ref="H50:I50"/>
    <mergeCell ref="D53:G53"/>
    <mergeCell ref="H53:I53"/>
    <mergeCell ref="H49:I49"/>
    <mergeCell ref="K30:O30"/>
    <mergeCell ref="D34:G34"/>
    <mergeCell ref="H34:I34"/>
    <mergeCell ref="K31:O31"/>
    <mergeCell ref="D32:G32"/>
    <mergeCell ref="K32:O32"/>
    <mergeCell ref="H33:I33"/>
    <mergeCell ref="K33:O33"/>
    <mergeCell ref="H36:I36"/>
    <mergeCell ref="D36:G36"/>
    <mergeCell ref="H31:I31"/>
    <mergeCell ref="H35:I35"/>
    <mergeCell ref="H32:I32"/>
    <mergeCell ref="D33:G33"/>
    <mergeCell ref="K25:O25"/>
    <mergeCell ref="K24:O24"/>
    <mergeCell ref="H54:I54"/>
    <mergeCell ref="K29:O29"/>
    <mergeCell ref="R31:T31"/>
    <mergeCell ref="R54:T54"/>
    <mergeCell ref="R53:T53"/>
    <mergeCell ref="K37:O37"/>
    <mergeCell ref="K36:O36"/>
    <mergeCell ref="K42:O42"/>
    <mergeCell ref="R43:T43"/>
    <mergeCell ref="R50:T50"/>
    <mergeCell ref="R32:T32"/>
    <mergeCell ref="R49:T49"/>
    <mergeCell ref="K35:O35"/>
    <mergeCell ref="R45:T45"/>
    <mergeCell ref="R48:T48"/>
    <mergeCell ref="K46:O46"/>
    <mergeCell ref="R46:T46"/>
    <mergeCell ref="R47:T47"/>
    <mergeCell ref="R39:T39"/>
    <mergeCell ref="H29:I29"/>
    <mergeCell ref="H46:I46"/>
    <mergeCell ref="H40:I40"/>
    <mergeCell ref="R24:T24"/>
    <mergeCell ref="K19:O19"/>
    <mergeCell ref="D22:G22"/>
    <mergeCell ref="K23:O23"/>
    <mergeCell ref="H21:I21"/>
    <mergeCell ref="K21:O21"/>
    <mergeCell ref="H20:I20"/>
    <mergeCell ref="K20:O20"/>
    <mergeCell ref="D21:G21"/>
    <mergeCell ref="D20:G20"/>
    <mergeCell ref="H24:I24"/>
    <mergeCell ref="K28:O28"/>
    <mergeCell ref="R27:T27"/>
    <mergeCell ref="D27:G27"/>
    <mergeCell ref="H27:I27"/>
    <mergeCell ref="H28:I28"/>
    <mergeCell ref="R18:T18"/>
    <mergeCell ref="R19:T19"/>
    <mergeCell ref="T4:U4"/>
    <mergeCell ref="R17:T17"/>
    <mergeCell ref="R20:T20"/>
    <mergeCell ref="D23:G23"/>
    <mergeCell ref="R21:T21"/>
    <mergeCell ref="R23:T23"/>
    <mergeCell ref="H22:I22"/>
    <mergeCell ref="K22:O22"/>
    <mergeCell ref="S7:S8"/>
    <mergeCell ref="K18:O18"/>
    <mergeCell ref="K17:O17"/>
    <mergeCell ref="D24:G24"/>
    <mergeCell ref="D19:G19"/>
    <mergeCell ref="H19:I19"/>
    <mergeCell ref="R25:T25"/>
    <mergeCell ref="R22:T22"/>
    <mergeCell ref="H23:I23"/>
    <mergeCell ref="C22:C27"/>
    <mergeCell ref="D25:G25"/>
    <mergeCell ref="H25:I25"/>
    <mergeCell ref="B11:C12"/>
    <mergeCell ref="B13:C13"/>
    <mergeCell ref="B14:C14"/>
    <mergeCell ref="B18:C18"/>
    <mergeCell ref="D18:G18"/>
    <mergeCell ref="B3:C4"/>
    <mergeCell ref="D17:G17"/>
    <mergeCell ref="H18:I18"/>
    <mergeCell ref="B15:C15"/>
    <mergeCell ref="B16:C16"/>
    <mergeCell ref="B17:C17"/>
    <mergeCell ref="H17:I17"/>
  </mergeCells>
  <printOptions horizontalCentered="1"/>
  <pageMargins left="0.25" right="0.25" top="0.75" bottom="0.75" header="0.3" footer="0.3"/>
  <pageSetup scale="26" fitToHeight="100" orientation="portrait" r:id="rId1"/>
  <headerFooter>
    <oddFooter>&amp;L&amp;9U.S. Copyright Office&amp;R&amp;9Form SA3E Long Form (Rev. 05-17)</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M87"/>
  <sheetViews>
    <sheetView showGridLines="0" topLeftCell="A58" workbookViewId="0">
      <selection activeCell="B99" sqref="B99"/>
    </sheetView>
  </sheetViews>
  <sheetFormatPr defaultColWidth="9.140625" defaultRowHeight="15"/>
  <cols>
    <col min="1" max="1" width="18.5703125" customWidth="1"/>
    <col min="2" max="2" width="1.140625" customWidth="1"/>
    <col min="3" max="3" width="12.5703125" style="2" customWidth="1"/>
    <col min="4" max="4" width="9.42578125" customWidth="1"/>
    <col min="5" max="5" width="10.5703125" style="2" customWidth="1"/>
    <col min="6" max="6" width="1.42578125" style="2" customWidth="1"/>
    <col min="7" max="7" width="9.140625" style="2" customWidth="1"/>
    <col min="8" max="8" width="1.42578125" style="2" customWidth="1"/>
    <col min="9" max="9" width="5.42578125" style="2" customWidth="1"/>
    <col min="10" max="10" width="1.42578125" style="2" customWidth="1"/>
    <col min="11" max="11" width="12.5703125" style="2" customWidth="1"/>
    <col min="12" max="12" width="1.42578125" style="2" customWidth="1"/>
    <col min="13" max="13" width="12.5703125" style="2" customWidth="1"/>
    <col min="14" max="14" width="1.85546875" style="2" customWidth="1"/>
    <col min="15" max="15" width="7.5703125" style="2" customWidth="1"/>
    <col min="16" max="16" width="1.42578125" style="2" customWidth="1"/>
    <col min="17" max="17" width="9" style="2" customWidth="1"/>
    <col min="18" max="18" width="1.5703125" style="2" customWidth="1"/>
    <col min="19" max="19" width="7.140625" style="2" customWidth="1"/>
    <col min="20" max="20" width="1.42578125" style="2" customWidth="1"/>
    <col min="21" max="21" width="6.85546875" style="2" customWidth="1"/>
    <col min="22" max="22" width="1.5703125" style="2" customWidth="1"/>
    <col min="23" max="23" width="8.42578125" style="2" customWidth="1"/>
    <col min="24" max="24" width="1.85546875" style="2" customWidth="1"/>
    <col min="25" max="25" width="14.5703125" style="2" customWidth="1"/>
    <col min="26" max="26" width="1.5703125" style="2" customWidth="1"/>
    <col min="27" max="28" width="14.5703125" style="2" customWidth="1"/>
    <col min="29" max="30" width="14.5703125" customWidth="1"/>
    <col min="31" max="31" width="14.5703125" style="2" customWidth="1"/>
    <col min="32" max="32" width="4.140625" style="2" customWidth="1"/>
    <col min="34" max="34" width="19.5703125" bestFit="1" customWidth="1"/>
  </cols>
  <sheetData>
    <row r="1" spans="1:38" ht="14.25" customHeight="1">
      <c r="A1" s="1087" t="str">
        <f>CONCATENATE("ACCOUNTING PERIOD:  ",'General Data Input tab'!$D$2)</f>
        <v>ACCOUNTING PERIOD:  0</v>
      </c>
    </row>
    <row r="2" spans="1:38">
      <c r="L2" s="363"/>
      <c r="M2" s="363"/>
      <c r="N2" s="363"/>
      <c r="O2" s="363"/>
      <c r="P2" s="363"/>
      <c r="Q2" s="363"/>
      <c r="R2" s="363"/>
      <c r="S2" s="363"/>
      <c r="T2" s="363"/>
      <c r="X2" s="363" t="s">
        <v>123</v>
      </c>
      <c r="AC2" s="363"/>
      <c r="AD2" s="363"/>
      <c r="AE2" s="363"/>
      <c r="AF2" s="363"/>
    </row>
    <row r="3" spans="1:38" ht="15" customHeight="1">
      <c r="A3" s="1910" t="s">
        <v>961</v>
      </c>
      <c r="B3" s="507"/>
      <c r="C3" s="762" t="s">
        <v>960</v>
      </c>
      <c r="D3" s="762"/>
      <c r="E3" s="762"/>
      <c r="F3" s="762"/>
      <c r="G3" s="762"/>
      <c r="H3" s="762"/>
      <c r="I3" s="762"/>
      <c r="J3" s="762"/>
      <c r="K3" s="762"/>
      <c r="L3" s="762"/>
      <c r="M3" s="762"/>
      <c r="N3" s="762"/>
      <c r="O3" s="762"/>
      <c r="P3" s="762"/>
      <c r="Q3" s="762"/>
      <c r="R3" s="762"/>
      <c r="S3" s="762"/>
      <c r="T3" s="762"/>
      <c r="U3" s="762"/>
      <c r="V3" s="762"/>
      <c r="W3" s="762"/>
      <c r="X3" s="1065" t="s">
        <v>599</v>
      </c>
      <c r="Y3" s="12"/>
      <c r="Z3" s="12"/>
      <c r="AA3" s="12"/>
      <c r="AB3" s="12"/>
      <c r="AC3" s="19"/>
      <c r="AD3" s="19"/>
      <c r="AE3" s="12"/>
      <c r="AF3" s="12"/>
    </row>
    <row r="4" spans="1:38" ht="21.2" customHeight="1">
      <c r="A4" s="1911"/>
      <c r="B4" s="508"/>
      <c r="C4" s="1060">
        <f>'General Data Input tab'!C17</f>
        <v>0</v>
      </c>
      <c r="D4" s="854"/>
      <c r="E4" s="854"/>
      <c r="F4" s="854"/>
      <c r="G4" s="854"/>
      <c r="H4" s="854"/>
      <c r="I4" s="854"/>
      <c r="J4" s="854"/>
      <c r="K4" s="854"/>
      <c r="L4" s="854"/>
      <c r="M4" s="854"/>
      <c r="N4" s="854"/>
      <c r="O4" s="854"/>
      <c r="P4" s="854"/>
      <c r="Q4" s="854"/>
      <c r="R4" s="854"/>
      <c r="S4" s="854"/>
      <c r="T4" s="854"/>
      <c r="U4" s="1611" t="str">
        <f>IF('General Data Input tab'!K14&gt;0,'General Data Input tab'!K14," ")</f>
        <v xml:space="preserve"> </v>
      </c>
      <c r="V4" s="1611"/>
      <c r="W4" s="1611"/>
      <c r="X4" s="1612"/>
      <c r="Y4" s="12"/>
      <c r="Z4" s="12"/>
      <c r="AA4" s="12"/>
      <c r="AB4" s="12"/>
      <c r="AC4" s="19"/>
      <c r="AD4" s="19"/>
      <c r="AE4" s="12"/>
      <c r="AF4" s="12"/>
    </row>
    <row r="5" spans="1:38" ht="4.5" customHeight="1">
      <c r="A5" s="271"/>
      <c r="B5" s="506"/>
      <c r="C5" s="112"/>
      <c r="D5" s="96"/>
      <c r="E5" s="112"/>
      <c r="F5" s="112"/>
      <c r="G5" s="112"/>
      <c r="H5" s="112"/>
      <c r="I5" s="112"/>
      <c r="J5" s="112"/>
      <c r="K5" s="112"/>
      <c r="L5" s="112"/>
      <c r="M5" s="112"/>
      <c r="N5" s="112"/>
      <c r="O5" s="112"/>
      <c r="P5" s="112"/>
      <c r="Q5" s="112"/>
      <c r="R5" s="112"/>
      <c r="S5" s="112"/>
      <c r="T5" s="112"/>
      <c r="U5" s="112"/>
      <c r="V5" s="112"/>
      <c r="W5" s="112"/>
      <c r="X5" s="113"/>
      <c r="Y5" s="12"/>
      <c r="Z5" s="12"/>
      <c r="AA5" s="12"/>
      <c r="AB5" s="12"/>
      <c r="AC5" s="19"/>
      <c r="AD5" s="19"/>
      <c r="AE5" s="12"/>
      <c r="AF5" s="12"/>
    </row>
    <row r="6" spans="1:38" ht="12" customHeight="1">
      <c r="A6" s="8"/>
      <c r="B6" s="81"/>
      <c r="C6" s="12"/>
      <c r="D6" s="364"/>
      <c r="E6" s="12"/>
      <c r="F6" s="12"/>
      <c r="G6" s="12"/>
      <c r="H6" s="12"/>
      <c r="I6" s="12"/>
      <c r="J6" s="12"/>
      <c r="K6" s="12"/>
      <c r="L6" s="12"/>
      <c r="M6" s="12"/>
      <c r="N6" s="12"/>
      <c r="O6" s="12"/>
      <c r="P6" s="12"/>
      <c r="Q6" s="12"/>
      <c r="R6" s="12"/>
      <c r="S6" s="12"/>
      <c r="T6" s="12"/>
      <c r="U6" s="12"/>
      <c r="V6" s="12"/>
      <c r="W6" s="12"/>
      <c r="X6" s="45"/>
      <c r="Y6" s="12"/>
      <c r="Z6" s="12"/>
      <c r="AA6" s="12"/>
      <c r="AB6" s="12"/>
      <c r="AC6" s="19"/>
      <c r="AD6" s="19"/>
      <c r="AE6" s="12"/>
      <c r="AF6" s="12"/>
      <c r="AI6" s="2"/>
      <c r="AK6" s="2"/>
      <c r="AL6" s="2"/>
    </row>
    <row r="7" spans="1:38" ht="12" customHeight="1">
      <c r="A7" s="9"/>
      <c r="B7" s="81"/>
      <c r="C7" s="509" t="s">
        <v>33</v>
      </c>
      <c r="D7" s="510"/>
      <c r="E7" s="511"/>
      <c r="F7" s="511"/>
      <c r="G7" s="511"/>
      <c r="H7" s="511"/>
      <c r="I7" s="511"/>
      <c r="J7" s="511"/>
      <c r="K7" s="511"/>
      <c r="L7" s="511"/>
      <c r="M7" s="511"/>
      <c r="N7" s="511"/>
      <c r="O7" s="511"/>
      <c r="P7" s="511"/>
      <c r="Q7" s="511"/>
      <c r="R7" s="511"/>
      <c r="S7" s="511"/>
      <c r="T7" s="511"/>
      <c r="U7" s="511"/>
      <c r="V7" s="511"/>
      <c r="W7" s="511"/>
      <c r="X7" s="45"/>
      <c r="Y7" s="12"/>
      <c r="Z7" s="12"/>
      <c r="AA7" s="33"/>
      <c r="AB7" s="12"/>
      <c r="AC7" s="19"/>
      <c r="AD7" s="19"/>
      <c r="AE7" s="12"/>
      <c r="AF7" s="12"/>
      <c r="AI7" s="2"/>
      <c r="AK7" s="2"/>
      <c r="AL7" s="2"/>
    </row>
    <row r="8" spans="1:38" ht="13.5" customHeight="1">
      <c r="A8" s="1873">
        <v>3</v>
      </c>
      <c r="B8" s="512"/>
      <c r="C8" s="509" t="s">
        <v>34</v>
      </c>
      <c r="D8" s="513"/>
      <c r="E8" s="511"/>
      <c r="F8" s="511"/>
      <c r="G8" s="511"/>
      <c r="H8" s="511"/>
      <c r="I8" s="511"/>
      <c r="J8" s="511"/>
      <c r="K8" s="511"/>
      <c r="L8" s="511"/>
      <c r="M8" s="511"/>
      <c r="N8" s="511"/>
      <c r="O8" s="511"/>
      <c r="P8" s="511"/>
      <c r="Q8" s="511"/>
      <c r="R8" s="511"/>
      <c r="S8" s="511"/>
      <c r="T8" s="511"/>
      <c r="U8" s="511"/>
      <c r="V8" s="511"/>
      <c r="W8" s="511"/>
      <c r="X8" s="45"/>
      <c r="Y8" s="12"/>
      <c r="Z8" s="12"/>
      <c r="AA8" s="33"/>
      <c r="AB8" s="12"/>
      <c r="AC8" s="19"/>
      <c r="AD8" s="19"/>
      <c r="AE8" s="12"/>
      <c r="AF8" s="12"/>
      <c r="AG8" s="148"/>
      <c r="AH8" s="2"/>
      <c r="AK8" s="2"/>
      <c r="AL8" s="2"/>
    </row>
    <row r="9" spans="1:38" ht="14.25" customHeight="1">
      <c r="A9" s="1873"/>
      <c r="B9" s="512"/>
      <c r="C9" s="509" t="s">
        <v>35</v>
      </c>
      <c r="D9" s="513"/>
      <c r="E9" s="511"/>
      <c r="F9" s="511"/>
      <c r="G9" s="511"/>
      <c r="H9" s="511"/>
      <c r="I9" s="511"/>
      <c r="J9" s="511"/>
      <c r="K9" s="511"/>
      <c r="L9" s="511"/>
      <c r="M9" s="511"/>
      <c r="N9" s="511"/>
      <c r="O9" s="511"/>
      <c r="P9" s="511"/>
      <c r="Q9" s="511"/>
      <c r="R9" s="511"/>
      <c r="S9" s="511"/>
      <c r="T9" s="511"/>
      <c r="U9" s="511"/>
      <c r="V9" s="511"/>
      <c r="W9" s="511"/>
      <c r="X9" s="45"/>
      <c r="Y9" s="12"/>
      <c r="Z9" s="12"/>
      <c r="AA9" s="33"/>
      <c r="AB9" s="12"/>
      <c r="AC9" s="19"/>
      <c r="AD9" s="514"/>
      <c r="AE9" s="514"/>
      <c r="AF9" s="514"/>
      <c r="AI9" s="2"/>
      <c r="AK9" s="2"/>
      <c r="AL9" s="2"/>
    </row>
    <row r="10" spans="1:38" ht="12" customHeight="1">
      <c r="A10" s="515"/>
      <c r="B10" s="512"/>
      <c r="C10" s="516" t="s">
        <v>36</v>
      </c>
      <c r="D10" s="513"/>
      <c r="E10" s="511"/>
      <c r="F10" s="511"/>
      <c r="G10" s="511"/>
      <c r="H10" s="511"/>
      <c r="I10" s="511"/>
      <c r="J10" s="511"/>
      <c r="K10" s="511"/>
      <c r="L10" s="511"/>
      <c r="M10" s="511"/>
      <c r="N10" s="511"/>
      <c r="O10" s="511"/>
      <c r="P10" s="511"/>
      <c r="Q10" s="511"/>
      <c r="R10" s="511"/>
      <c r="S10" s="511"/>
      <c r="T10" s="511"/>
      <c r="U10" s="511"/>
      <c r="V10" s="511"/>
      <c r="W10" s="511"/>
      <c r="X10" s="45"/>
      <c r="Y10" s="12"/>
      <c r="Z10" s="12"/>
      <c r="AA10" s="33"/>
      <c r="AB10" s="12"/>
      <c r="AC10" s="19"/>
      <c r="AD10" s="19"/>
      <c r="AE10" s="12"/>
      <c r="AF10" s="12"/>
      <c r="AG10" s="61"/>
      <c r="AH10" s="2"/>
      <c r="AK10" s="2"/>
      <c r="AL10" s="2"/>
    </row>
    <row r="11" spans="1:38" ht="15.75" customHeight="1">
      <c r="A11" s="419" t="s">
        <v>1211</v>
      </c>
      <c r="B11" s="358"/>
      <c r="C11" s="509" t="s">
        <v>37</v>
      </c>
      <c r="D11" s="513"/>
      <c r="E11" s="511"/>
      <c r="F11" s="511"/>
      <c r="G11" s="511"/>
      <c r="H11" s="511"/>
      <c r="I11" s="511"/>
      <c r="J11" s="511"/>
      <c r="K11" s="511"/>
      <c r="L11" s="511"/>
      <c r="M11" s="511"/>
      <c r="N11" s="511"/>
      <c r="O11" s="511"/>
      <c r="P11" s="511"/>
      <c r="Q11" s="511"/>
      <c r="R11" s="511"/>
      <c r="S11" s="511"/>
      <c r="T11" s="511"/>
      <c r="U11" s="511"/>
      <c r="V11" s="511"/>
      <c r="W11" s="511"/>
      <c r="X11" s="45"/>
      <c r="Y11" s="12"/>
      <c r="Z11" s="12"/>
      <c r="AA11" s="33"/>
      <c r="AB11" s="33"/>
      <c r="AC11" s="517"/>
      <c r="AD11" s="44"/>
      <c r="AE11" s="268"/>
      <c r="AF11" s="268"/>
      <c r="AG11" s="61"/>
      <c r="AH11" s="2"/>
      <c r="AK11" s="2"/>
      <c r="AL11" s="2"/>
    </row>
    <row r="12" spans="1:38" ht="15.75" customHeight="1">
      <c r="A12" s="419" t="s">
        <v>1210</v>
      </c>
      <c r="B12" s="358"/>
      <c r="C12" s="509" t="s">
        <v>38</v>
      </c>
      <c r="D12" s="513"/>
      <c r="E12" s="511"/>
      <c r="F12" s="511"/>
      <c r="G12" s="511"/>
      <c r="H12" s="511"/>
      <c r="I12" s="511"/>
      <c r="J12" s="511"/>
      <c r="K12" s="511"/>
      <c r="L12" s="511"/>
      <c r="M12" s="511"/>
      <c r="N12" s="511"/>
      <c r="O12" s="511"/>
      <c r="P12" s="511"/>
      <c r="Q12" s="511"/>
      <c r="R12" s="511"/>
      <c r="S12" s="511"/>
      <c r="T12" s="511"/>
      <c r="U12" s="511"/>
      <c r="V12" s="511"/>
      <c r="W12" s="511"/>
      <c r="X12" s="45"/>
      <c r="Y12" s="12"/>
      <c r="Z12" s="12"/>
      <c r="AA12" s="775" t="s">
        <v>906</v>
      </c>
      <c r="AB12" s="12"/>
      <c r="AC12" s="19"/>
      <c r="AD12" s="19"/>
      <c r="AE12" s="12"/>
      <c r="AF12" s="12"/>
      <c r="AG12" s="61"/>
      <c r="AI12" s="2"/>
      <c r="AK12" s="2"/>
      <c r="AL12" s="2"/>
    </row>
    <row r="13" spans="1:38" ht="15.75" customHeight="1">
      <c r="A13" s="419" t="s">
        <v>1207</v>
      </c>
      <c r="B13" s="358"/>
      <c r="C13" s="516" t="s">
        <v>39</v>
      </c>
      <c r="D13" s="513"/>
      <c r="E13" s="511"/>
      <c r="F13" s="511"/>
      <c r="G13" s="511"/>
      <c r="H13" s="511"/>
      <c r="I13" s="511"/>
      <c r="J13" s="511"/>
      <c r="K13" s="511"/>
      <c r="L13" s="511"/>
      <c r="M13" s="511"/>
      <c r="N13" s="511"/>
      <c r="O13" s="511"/>
      <c r="P13" s="511"/>
      <c r="Q13" s="511"/>
      <c r="R13" s="511"/>
      <c r="S13" s="511"/>
      <c r="T13" s="511"/>
      <c r="U13" s="511"/>
      <c r="V13" s="511"/>
      <c r="W13" s="511"/>
      <c r="X13" s="45"/>
      <c r="Y13" s="12"/>
      <c r="Z13" s="12"/>
      <c r="AA13" s="33"/>
      <c r="AB13" s="12"/>
      <c r="AC13" s="19"/>
      <c r="AD13" s="518"/>
      <c r="AE13" s="518"/>
      <c r="AF13" s="518"/>
      <c r="AG13" s="61"/>
      <c r="AH13" s="2"/>
      <c r="AK13" s="2"/>
      <c r="AL13" s="2"/>
    </row>
    <row r="14" spans="1:38" ht="15.75" customHeight="1">
      <c r="A14" s="419" t="s">
        <v>122</v>
      </c>
      <c r="B14" s="358"/>
      <c r="C14" s="509" t="s">
        <v>40</v>
      </c>
      <c r="D14" s="513"/>
      <c r="E14" s="511"/>
      <c r="F14" s="511"/>
      <c r="G14" s="511"/>
      <c r="H14" s="511"/>
      <c r="I14" s="511"/>
      <c r="J14" s="511"/>
      <c r="K14" s="511"/>
      <c r="L14" s="511"/>
      <c r="M14" s="511"/>
      <c r="N14" s="511"/>
      <c r="O14" s="511"/>
      <c r="P14" s="511"/>
      <c r="Q14" s="511"/>
      <c r="R14" s="511"/>
      <c r="S14" s="511"/>
      <c r="T14" s="511"/>
      <c r="U14" s="511"/>
      <c r="V14" s="511"/>
      <c r="W14" s="511"/>
      <c r="X14" s="45"/>
      <c r="Y14" s="12"/>
      <c r="Z14" s="12"/>
      <c r="AA14" s="33"/>
      <c r="AB14" s="12"/>
      <c r="AC14" s="19"/>
      <c r="AD14" s="19"/>
      <c r="AE14" s="12"/>
      <c r="AF14" s="12"/>
      <c r="AG14" s="61"/>
      <c r="AI14" s="2"/>
      <c r="AK14" s="2"/>
      <c r="AL14" s="2"/>
    </row>
    <row r="15" spans="1:38" ht="15.75" customHeight="1">
      <c r="A15" s="419" t="s">
        <v>121</v>
      </c>
      <c r="B15" s="358"/>
      <c r="C15" s="516" t="s">
        <v>41</v>
      </c>
      <c r="D15" s="513"/>
      <c r="E15" s="511"/>
      <c r="F15" s="511"/>
      <c r="G15" s="511"/>
      <c r="H15" s="511"/>
      <c r="I15" s="511"/>
      <c r="J15" s="511"/>
      <c r="K15" s="511"/>
      <c r="L15" s="511"/>
      <c r="M15" s="511"/>
      <c r="N15" s="511"/>
      <c r="O15" s="511"/>
      <c r="P15" s="511"/>
      <c r="Q15" s="511"/>
      <c r="R15" s="511"/>
      <c r="S15" s="511"/>
      <c r="T15" s="511"/>
      <c r="U15" s="511"/>
      <c r="V15" s="511"/>
      <c r="W15" s="511"/>
      <c r="X15" s="45"/>
      <c r="Y15" s="12"/>
      <c r="Z15" s="12"/>
      <c r="AA15" s="33"/>
      <c r="AB15" s="33"/>
      <c r="AC15" s="519"/>
      <c r="AD15" s="520"/>
      <c r="AE15" s="12"/>
      <c r="AF15" s="12"/>
      <c r="AH15" s="2"/>
      <c r="AK15" s="2"/>
      <c r="AL15" s="2"/>
    </row>
    <row r="16" spans="1:38" ht="15.75" customHeight="1">
      <c r="A16" s="419" t="s">
        <v>120</v>
      </c>
      <c r="B16" s="358"/>
      <c r="C16" s="509" t="s">
        <v>42</v>
      </c>
      <c r="D16" s="513"/>
      <c r="E16" s="511"/>
      <c r="F16" s="511"/>
      <c r="G16" s="511"/>
      <c r="H16" s="511"/>
      <c r="I16" s="511"/>
      <c r="J16" s="511"/>
      <c r="K16" s="511"/>
      <c r="L16" s="511"/>
      <c r="M16" s="511"/>
      <c r="N16" s="511"/>
      <c r="O16" s="511"/>
      <c r="P16" s="511"/>
      <c r="Q16" s="511"/>
      <c r="R16" s="511"/>
      <c r="S16" s="511"/>
      <c r="T16" s="511"/>
      <c r="U16" s="511"/>
      <c r="V16" s="511"/>
      <c r="W16" s="511"/>
      <c r="X16" s="45"/>
      <c r="Y16" s="12"/>
      <c r="Z16" s="12"/>
      <c r="AA16" s="33"/>
      <c r="AB16" s="12"/>
      <c r="AC16" s="267"/>
      <c r="AD16" s="19"/>
      <c r="AE16" s="12"/>
      <c r="AF16" s="12"/>
      <c r="AG16" s="61"/>
      <c r="AI16" s="2"/>
      <c r="AK16" s="2"/>
      <c r="AL16" s="2"/>
    </row>
    <row r="17" spans="1:38" ht="15.75" customHeight="1">
      <c r="A17" s="419" t="s">
        <v>119</v>
      </c>
      <c r="B17" s="358"/>
      <c r="C17" s="516" t="s">
        <v>1537</v>
      </c>
      <c r="D17" s="513"/>
      <c r="E17" s="516"/>
      <c r="F17" s="516"/>
      <c r="G17" s="516"/>
      <c r="H17" s="516"/>
      <c r="I17" s="516"/>
      <c r="J17" s="516"/>
      <c r="K17" s="516"/>
      <c r="L17" s="516"/>
      <c r="M17" s="516"/>
      <c r="N17" s="516"/>
      <c r="O17" s="516"/>
      <c r="P17" s="516"/>
      <c r="Q17" s="516"/>
      <c r="R17" s="516"/>
      <c r="S17" s="516"/>
      <c r="T17" s="516"/>
      <c r="U17" s="516"/>
      <c r="V17" s="516"/>
      <c r="W17" s="516"/>
      <c r="X17" s="521"/>
      <c r="Y17" s="372"/>
      <c r="Z17" s="372"/>
      <c r="AA17" s="33"/>
      <c r="AB17" s="12"/>
      <c r="AC17" s="19"/>
      <c r="AD17" s="19"/>
      <c r="AE17" s="12"/>
      <c r="AF17" s="12"/>
      <c r="AG17" s="61"/>
      <c r="AH17" s="2"/>
      <c r="AI17" s="2"/>
      <c r="AK17" s="2"/>
      <c r="AL17" s="2"/>
    </row>
    <row r="18" spans="1:38" ht="15.75" customHeight="1">
      <c r="A18" s="419" t="s">
        <v>118</v>
      </c>
      <c r="B18" s="358"/>
      <c r="C18" s="1390" t="s">
        <v>1538</v>
      </c>
      <c r="D18" s="360"/>
      <c r="E18" s="360"/>
      <c r="F18" s="360"/>
      <c r="G18" s="360"/>
      <c r="H18" s="360"/>
      <c r="I18" s="360"/>
      <c r="J18" s="360"/>
      <c r="K18" s="360"/>
      <c r="L18" s="360"/>
      <c r="M18" s="360"/>
      <c r="N18" s="360"/>
      <c r="O18" s="360"/>
      <c r="P18" s="360"/>
      <c r="Q18" s="360"/>
      <c r="R18" s="360"/>
      <c r="S18" s="360"/>
      <c r="T18" s="360"/>
      <c r="U18" s="360"/>
      <c r="V18" s="360"/>
      <c r="W18" s="360"/>
      <c r="X18" s="522"/>
      <c r="Y18" s="360"/>
      <c r="Z18" s="360"/>
      <c r="AA18" s="360"/>
      <c r="AB18" s="360"/>
      <c r="AC18" s="360"/>
      <c r="AD18" s="360"/>
      <c r="AE18" s="360"/>
      <c r="AF18" s="360"/>
      <c r="AG18" s="61"/>
      <c r="AH18" s="2"/>
      <c r="AI18" s="2"/>
      <c r="AK18" s="2"/>
      <c r="AL18" s="2"/>
    </row>
    <row r="19" spans="1:38" ht="15.75" customHeight="1">
      <c r="A19" s="419" t="s">
        <v>117</v>
      </c>
      <c r="B19" s="83"/>
      <c r="C19" s="1883" t="s">
        <v>116</v>
      </c>
      <c r="D19" s="1883"/>
      <c r="E19" s="1883"/>
      <c r="F19" s="1883"/>
      <c r="G19" s="1883"/>
      <c r="H19" s="1883"/>
      <c r="I19" s="1883"/>
      <c r="J19" s="1883"/>
      <c r="K19" s="1883"/>
      <c r="L19" s="1883"/>
      <c r="M19" s="1883"/>
      <c r="N19" s="1883"/>
      <c r="O19" s="1883"/>
      <c r="P19" s="1883"/>
      <c r="Q19" s="1883"/>
      <c r="R19" s="1883"/>
      <c r="S19" s="1883"/>
      <c r="T19" s="1883"/>
      <c r="U19" s="1883"/>
      <c r="V19" s="1883"/>
      <c r="W19" s="1883"/>
      <c r="X19" s="523"/>
      <c r="Y19" s="360"/>
      <c r="Z19" s="360"/>
      <c r="AA19" s="360"/>
      <c r="AB19" s="360"/>
      <c r="AC19" s="360"/>
      <c r="AD19" s="360"/>
      <c r="AE19" s="360"/>
      <c r="AF19" s="360"/>
      <c r="AG19" s="61"/>
      <c r="AH19" s="2"/>
      <c r="AI19" s="2"/>
      <c r="AL19" s="2"/>
    </row>
    <row r="20" spans="1:38" ht="8.25" customHeight="1">
      <c r="A20" s="68"/>
      <c r="B20" s="17"/>
      <c r="C20" s="1886"/>
      <c r="D20" s="1886"/>
      <c r="E20" s="1886"/>
      <c r="F20" s="1886"/>
      <c r="G20" s="1886"/>
      <c r="H20" s="1886"/>
      <c r="I20" s="1886"/>
      <c r="J20" s="1886"/>
      <c r="K20" s="1886"/>
      <c r="L20" s="1886"/>
      <c r="M20" s="1886"/>
      <c r="N20" s="1886"/>
      <c r="O20" s="1886"/>
      <c r="P20" s="1886"/>
      <c r="Q20" s="1886"/>
      <c r="R20" s="1886"/>
      <c r="S20" s="1886"/>
      <c r="T20" s="1886"/>
      <c r="U20" s="1886"/>
      <c r="V20" s="1886"/>
      <c r="W20" s="1886"/>
      <c r="X20" s="524"/>
      <c r="Y20" s="360"/>
      <c r="Z20" s="360"/>
      <c r="AA20" s="360"/>
      <c r="AB20" s="360"/>
      <c r="AC20" s="360"/>
      <c r="AD20" s="360"/>
      <c r="AE20" s="360"/>
      <c r="AF20" s="360"/>
      <c r="AG20" s="61"/>
      <c r="AH20" s="2"/>
      <c r="AI20" s="2"/>
      <c r="AL20" s="2"/>
    </row>
    <row r="21" spans="1:38" ht="7.5" customHeight="1">
      <c r="A21" s="9"/>
      <c r="B21" s="83"/>
      <c r="C21" s="165"/>
      <c r="D21" s="165"/>
      <c r="E21" s="103"/>
      <c r="F21" s="4"/>
      <c r="G21" s="4"/>
      <c r="H21" s="4"/>
      <c r="I21" s="103"/>
      <c r="J21" s="4"/>
      <c r="K21" s="115"/>
      <c r="L21" s="103"/>
      <c r="M21" s="4"/>
      <c r="N21" s="4"/>
      <c r="O21" s="4"/>
      <c r="P21" s="4"/>
      <c r="Q21" s="103"/>
      <c r="R21" s="4"/>
      <c r="S21" s="4"/>
      <c r="T21" s="4"/>
      <c r="U21" s="103"/>
      <c r="V21" s="4"/>
      <c r="W21" s="4"/>
      <c r="X21" s="115"/>
      <c r="AD21" s="518"/>
      <c r="AI21" s="2"/>
      <c r="AL21" s="2"/>
    </row>
    <row r="22" spans="1:38" ht="14.25" customHeight="1">
      <c r="A22" s="9"/>
      <c r="B22" s="81"/>
      <c r="C22" s="1912" t="s">
        <v>458</v>
      </c>
      <c r="D22" s="1913"/>
      <c r="E22" s="1881" t="s">
        <v>43</v>
      </c>
      <c r="F22" s="1876"/>
      <c r="G22" s="1876"/>
      <c r="H22" s="525"/>
      <c r="I22" s="1881" t="s">
        <v>44</v>
      </c>
      <c r="J22" s="1876"/>
      <c r="K22" s="1877"/>
      <c r="L22" s="525"/>
      <c r="M22" s="1876" t="s">
        <v>45</v>
      </c>
      <c r="N22" s="1876"/>
      <c r="O22" s="1876"/>
      <c r="P22" s="525"/>
      <c r="Q22" s="1881" t="s">
        <v>46</v>
      </c>
      <c r="R22" s="1876"/>
      <c r="S22" s="1876"/>
      <c r="T22" s="525"/>
      <c r="U22" s="1881" t="s">
        <v>47</v>
      </c>
      <c r="V22" s="1876"/>
      <c r="W22" s="1876"/>
      <c r="X22" s="45"/>
      <c r="Z22" s="25"/>
      <c r="AH22" s="2"/>
      <c r="AL22" s="2"/>
    </row>
    <row r="23" spans="1:38" ht="12.75" customHeight="1">
      <c r="A23" s="9"/>
      <c r="B23" s="81"/>
      <c r="C23" s="1876" t="s">
        <v>48</v>
      </c>
      <c r="D23" s="1877"/>
      <c r="E23" s="1881" t="s">
        <v>49</v>
      </c>
      <c r="F23" s="1876"/>
      <c r="G23" s="1876"/>
      <c r="H23" s="525"/>
      <c r="I23" s="1881" t="s">
        <v>49</v>
      </c>
      <c r="J23" s="1876"/>
      <c r="K23" s="1877"/>
      <c r="L23" s="525"/>
      <c r="M23" s="1876" t="s">
        <v>50</v>
      </c>
      <c r="N23" s="1876"/>
      <c r="O23" s="1876"/>
      <c r="P23" s="525"/>
      <c r="Q23" s="1881" t="s">
        <v>51</v>
      </c>
      <c r="R23" s="1876"/>
      <c r="S23" s="1876"/>
      <c r="T23" s="525"/>
      <c r="U23" s="1899"/>
      <c r="V23" s="1900"/>
      <c r="W23" s="1900"/>
      <c r="X23" s="45"/>
      <c r="Z23" s="25"/>
      <c r="AF23" s="12"/>
      <c r="AH23" s="2"/>
      <c r="AI23" s="2"/>
      <c r="AL23" s="2"/>
    </row>
    <row r="24" spans="1:38" ht="15" customHeight="1">
      <c r="A24" s="9"/>
      <c r="B24" s="81"/>
      <c r="C24" s="1900"/>
      <c r="D24" s="1915"/>
      <c r="E24" s="1881" t="s">
        <v>52</v>
      </c>
      <c r="F24" s="1876"/>
      <c r="G24" s="1876"/>
      <c r="H24" s="525"/>
      <c r="I24" s="1881" t="s">
        <v>53</v>
      </c>
      <c r="J24" s="1876"/>
      <c r="K24" s="1877"/>
      <c r="L24" s="525"/>
      <c r="M24" s="1876" t="s">
        <v>54</v>
      </c>
      <c r="N24" s="1876"/>
      <c r="O24" s="1876"/>
      <c r="P24" s="525"/>
      <c r="Q24" s="1899"/>
      <c r="R24" s="1900"/>
      <c r="S24" s="1900"/>
      <c r="T24" s="527"/>
      <c r="U24" s="1899"/>
      <c r="V24" s="1900"/>
      <c r="W24" s="1900"/>
      <c r="X24" s="45"/>
      <c r="Z24" s="25"/>
      <c r="AF24" s="12"/>
      <c r="AH24" s="2"/>
      <c r="AI24" s="2"/>
      <c r="AL24" s="2"/>
    </row>
    <row r="25" spans="1:38" ht="14.25" customHeight="1">
      <c r="A25" s="9"/>
      <c r="B25" s="84"/>
      <c r="C25" s="1902"/>
      <c r="D25" s="1903"/>
      <c r="E25" s="1891" t="s">
        <v>55</v>
      </c>
      <c r="F25" s="1878"/>
      <c r="G25" s="1878"/>
      <c r="H25" s="528"/>
      <c r="I25" s="1891" t="s">
        <v>56</v>
      </c>
      <c r="J25" s="1878"/>
      <c r="K25" s="1879"/>
      <c r="L25" s="530"/>
      <c r="M25" s="1901"/>
      <c r="N25" s="1901"/>
      <c r="O25" s="1901"/>
      <c r="P25" s="531"/>
      <c r="Q25" s="1914"/>
      <c r="R25" s="1902"/>
      <c r="S25" s="1902"/>
      <c r="T25" s="532"/>
      <c r="U25" s="1914"/>
      <c r="V25" s="1902"/>
      <c r="W25" s="1902"/>
      <c r="X25" s="46"/>
      <c r="Z25" s="25"/>
      <c r="AF25" s="12"/>
      <c r="AH25" s="2"/>
      <c r="AI25" s="2"/>
      <c r="AK25" s="2"/>
    </row>
    <row r="26" spans="1:38" ht="15.95" customHeight="1">
      <c r="A26" s="9"/>
      <c r="B26" s="83"/>
      <c r="C26" s="1908"/>
      <c r="D26" s="1909"/>
      <c r="E26" s="1870"/>
      <c r="F26" s="1871"/>
      <c r="G26" s="1871"/>
      <c r="H26" s="36" t="s">
        <v>109</v>
      </c>
      <c r="I26" s="1871"/>
      <c r="J26" s="1871"/>
      <c r="K26" s="1871"/>
      <c r="L26" s="533" t="s">
        <v>114</v>
      </c>
      <c r="M26" s="1871"/>
      <c r="N26" s="1871"/>
      <c r="O26" s="1871"/>
      <c r="P26" s="268" t="s">
        <v>337</v>
      </c>
      <c r="Q26" s="1871"/>
      <c r="R26" s="1871"/>
      <c r="S26" s="1871"/>
      <c r="T26" s="534" t="s">
        <v>114</v>
      </c>
      <c r="U26" s="1892"/>
      <c r="V26" s="1892"/>
      <c r="W26" s="1892"/>
      <c r="X26" s="115"/>
      <c r="Z26" s="535"/>
      <c r="AF26" s="12"/>
      <c r="AH26" s="2"/>
      <c r="AI26" s="2"/>
      <c r="AK26" s="2"/>
    </row>
    <row r="27" spans="1:38" ht="15.95" customHeight="1">
      <c r="A27" s="9"/>
      <c r="B27" s="81"/>
      <c r="C27" s="1904"/>
      <c r="D27" s="1621"/>
      <c r="E27" s="1872"/>
      <c r="F27" s="1849"/>
      <c r="G27" s="1849"/>
      <c r="H27" s="536" t="s">
        <v>109</v>
      </c>
      <c r="I27" s="1849"/>
      <c r="J27" s="1849"/>
      <c r="K27" s="1849"/>
      <c r="L27" s="537" t="s">
        <v>114</v>
      </c>
      <c r="M27" s="1849"/>
      <c r="N27" s="1849"/>
      <c r="O27" s="1849"/>
      <c r="P27" s="538" t="s">
        <v>337</v>
      </c>
      <c r="Q27" s="1849"/>
      <c r="R27" s="1849"/>
      <c r="S27" s="1849"/>
      <c r="T27" s="539" t="s">
        <v>114</v>
      </c>
      <c r="U27" s="1896"/>
      <c r="V27" s="1896"/>
      <c r="W27" s="1896"/>
      <c r="X27" s="45"/>
      <c r="Z27" s="535"/>
      <c r="AF27" s="12"/>
      <c r="AH27" s="2"/>
      <c r="AI27" s="2"/>
      <c r="AK27" s="2"/>
    </row>
    <row r="28" spans="1:38" ht="15.95" customHeight="1">
      <c r="A28" s="9"/>
      <c r="B28" s="81"/>
      <c r="C28" s="1893"/>
      <c r="D28" s="1894"/>
      <c r="E28" s="1875"/>
      <c r="F28" s="1865"/>
      <c r="G28" s="1865"/>
      <c r="H28" s="59" t="s">
        <v>109</v>
      </c>
      <c r="I28" s="1865"/>
      <c r="J28" s="1865"/>
      <c r="K28" s="1865"/>
      <c r="L28" s="540" t="s">
        <v>114</v>
      </c>
      <c r="M28" s="1865"/>
      <c r="N28" s="1865"/>
      <c r="O28" s="1865"/>
      <c r="P28" s="268" t="s">
        <v>337</v>
      </c>
      <c r="Q28" s="1865"/>
      <c r="R28" s="1865"/>
      <c r="S28" s="1865"/>
      <c r="T28" s="534" t="s">
        <v>114</v>
      </c>
      <c r="U28" s="1892"/>
      <c r="V28" s="1892"/>
      <c r="W28" s="1892"/>
      <c r="X28" s="45"/>
      <c r="Z28" s="535"/>
      <c r="AF28" s="12"/>
      <c r="AH28" s="2"/>
      <c r="AI28" s="2"/>
      <c r="AK28" s="2"/>
    </row>
    <row r="29" spans="1:38" ht="15.95" customHeight="1">
      <c r="A29" s="1895"/>
      <c r="B29" s="541"/>
      <c r="C29" s="1897"/>
      <c r="D29" s="1898"/>
      <c r="E29" s="1872"/>
      <c r="F29" s="1849"/>
      <c r="G29" s="1849"/>
      <c r="H29" s="536" t="s">
        <v>109</v>
      </c>
      <c r="I29" s="1849"/>
      <c r="J29" s="1849"/>
      <c r="K29" s="1849"/>
      <c r="L29" s="537" t="s">
        <v>114</v>
      </c>
      <c r="M29" s="1849"/>
      <c r="N29" s="1849"/>
      <c r="O29" s="1849"/>
      <c r="P29" s="538" t="s">
        <v>337</v>
      </c>
      <c r="Q29" s="1849"/>
      <c r="R29" s="1849"/>
      <c r="S29" s="1849"/>
      <c r="T29" s="539" t="s">
        <v>114</v>
      </c>
      <c r="U29" s="1896"/>
      <c r="V29" s="1896"/>
      <c r="W29" s="1896"/>
      <c r="X29" s="45"/>
      <c r="Z29" s="535"/>
      <c r="AF29" s="12"/>
      <c r="AH29" s="2"/>
      <c r="AI29" s="2"/>
      <c r="AK29" s="2"/>
    </row>
    <row r="30" spans="1:38" ht="15.95" customHeight="1">
      <c r="A30" s="1895"/>
      <c r="B30" s="541"/>
      <c r="C30" s="1893"/>
      <c r="D30" s="1894"/>
      <c r="E30" s="1875"/>
      <c r="F30" s="1865"/>
      <c r="G30" s="1865"/>
      <c r="H30" s="59" t="s">
        <v>109</v>
      </c>
      <c r="I30" s="1865"/>
      <c r="J30" s="1865"/>
      <c r="K30" s="1865"/>
      <c r="L30" s="540" t="s">
        <v>114</v>
      </c>
      <c r="M30" s="1865"/>
      <c r="N30" s="1865"/>
      <c r="O30" s="1865"/>
      <c r="P30" s="268" t="s">
        <v>337</v>
      </c>
      <c r="Q30" s="1865"/>
      <c r="R30" s="1865"/>
      <c r="S30" s="1865"/>
      <c r="T30" s="534" t="s">
        <v>114</v>
      </c>
      <c r="U30" s="1892"/>
      <c r="V30" s="1892"/>
      <c r="W30" s="1892"/>
      <c r="X30" s="45"/>
      <c r="Z30" s="535"/>
      <c r="AF30" s="12"/>
      <c r="AH30" s="2"/>
      <c r="AI30" s="2"/>
      <c r="AK30" s="2"/>
    </row>
    <row r="31" spans="1:38" ht="15.95" customHeight="1">
      <c r="A31" s="9"/>
      <c r="B31" s="81"/>
      <c r="C31" s="1897"/>
      <c r="D31" s="1898"/>
      <c r="E31" s="1872"/>
      <c r="F31" s="1849"/>
      <c r="G31" s="1849"/>
      <c r="H31" s="536" t="s">
        <v>109</v>
      </c>
      <c r="I31" s="1849"/>
      <c r="J31" s="1849"/>
      <c r="K31" s="1849"/>
      <c r="L31" s="537" t="s">
        <v>114</v>
      </c>
      <c r="M31" s="1849"/>
      <c r="N31" s="1849"/>
      <c r="O31" s="1849"/>
      <c r="P31" s="538" t="s">
        <v>337</v>
      </c>
      <c r="Q31" s="1849"/>
      <c r="R31" s="1849"/>
      <c r="S31" s="1849"/>
      <c r="T31" s="539" t="s">
        <v>114</v>
      </c>
      <c r="U31" s="1896"/>
      <c r="V31" s="1896"/>
      <c r="W31" s="1896"/>
      <c r="X31" s="45"/>
      <c r="Z31" s="535"/>
      <c r="AF31" s="12"/>
      <c r="AH31" s="2"/>
      <c r="AI31" s="2"/>
      <c r="AK31" s="2"/>
    </row>
    <row r="32" spans="1:38" ht="15.95" customHeight="1">
      <c r="A32" s="277"/>
      <c r="B32" s="542"/>
      <c r="C32" s="1893"/>
      <c r="D32" s="1894"/>
      <c r="E32" s="1875"/>
      <c r="F32" s="1865"/>
      <c r="G32" s="1865"/>
      <c r="H32" s="59" t="s">
        <v>109</v>
      </c>
      <c r="I32" s="1865"/>
      <c r="J32" s="1865"/>
      <c r="K32" s="1865"/>
      <c r="L32" s="540" t="s">
        <v>114</v>
      </c>
      <c r="M32" s="1865"/>
      <c r="N32" s="1865"/>
      <c r="O32" s="1865"/>
      <c r="P32" s="268" t="s">
        <v>337</v>
      </c>
      <c r="Q32" s="1865"/>
      <c r="R32" s="1865"/>
      <c r="S32" s="1865"/>
      <c r="T32" s="534" t="s">
        <v>114</v>
      </c>
      <c r="U32" s="1892"/>
      <c r="V32" s="1892"/>
      <c r="W32" s="1892"/>
      <c r="X32" s="45"/>
      <c r="Z32" s="535"/>
      <c r="AF32" s="12"/>
      <c r="AH32" s="2"/>
      <c r="AI32" s="2"/>
      <c r="AK32" s="2"/>
    </row>
    <row r="33" spans="1:39" ht="15.95" customHeight="1">
      <c r="A33" s="277"/>
      <c r="B33" s="543"/>
      <c r="C33" s="1905"/>
      <c r="D33" s="1906"/>
      <c r="E33" s="1630"/>
      <c r="F33" s="1907"/>
      <c r="G33" s="1907"/>
      <c r="H33" s="545" t="s">
        <v>109</v>
      </c>
      <c r="I33" s="1847"/>
      <c r="J33" s="1847"/>
      <c r="K33" s="1847"/>
      <c r="L33" s="546" t="s">
        <v>114</v>
      </c>
      <c r="M33" s="1847"/>
      <c r="N33" s="1847"/>
      <c r="O33" s="1847"/>
      <c r="P33" s="547" t="s">
        <v>337</v>
      </c>
      <c r="Q33" s="1847"/>
      <c r="R33" s="1847"/>
      <c r="S33" s="1847"/>
      <c r="T33" s="548" t="s">
        <v>114</v>
      </c>
      <c r="U33" s="1907"/>
      <c r="V33" s="1907"/>
      <c r="W33" s="1907"/>
      <c r="X33" s="46"/>
      <c r="Z33" s="549"/>
      <c r="AF33" s="12"/>
      <c r="AI33" s="2"/>
      <c r="AK33" s="2"/>
      <c r="AL33" s="2"/>
    </row>
    <row r="34" spans="1:39" ht="12" customHeight="1">
      <c r="A34" s="277"/>
      <c r="B34" s="542"/>
      <c r="C34" s="372"/>
      <c r="D34" s="202"/>
      <c r="E34" s="33"/>
      <c r="F34" s="33"/>
      <c r="G34" s="33"/>
      <c r="H34" s="33"/>
      <c r="I34" s="33"/>
      <c r="J34" s="33"/>
      <c r="K34" s="33"/>
      <c r="L34" s="33"/>
      <c r="M34" s="33"/>
      <c r="N34" s="33"/>
      <c r="O34" s="33"/>
      <c r="P34" s="33"/>
      <c r="Q34" s="33"/>
      <c r="R34" s="33"/>
      <c r="S34" s="33"/>
      <c r="T34" s="33"/>
      <c r="U34" s="33"/>
      <c r="V34" s="33"/>
      <c r="W34" s="33"/>
      <c r="X34" s="400"/>
      <c r="Z34" s="33"/>
      <c r="AA34" s="33"/>
      <c r="AB34" s="33"/>
      <c r="AC34" s="90"/>
      <c r="AD34" s="90"/>
      <c r="AE34" s="12"/>
      <c r="AF34" s="12"/>
      <c r="AI34" s="2"/>
      <c r="AK34" s="2"/>
      <c r="AL34" s="2"/>
    </row>
    <row r="35" spans="1:39" ht="12" customHeight="1">
      <c r="A35" s="9"/>
      <c r="B35" s="81"/>
      <c r="C35" s="509" t="s">
        <v>113</v>
      </c>
      <c r="D35" s="136"/>
      <c r="E35" s="29"/>
      <c r="F35" s="29"/>
      <c r="G35" s="29"/>
      <c r="H35" s="29"/>
      <c r="I35" s="29"/>
      <c r="J35" s="29"/>
      <c r="K35" s="29"/>
      <c r="L35" s="29"/>
      <c r="M35" s="29"/>
      <c r="N35" s="29"/>
      <c r="O35" s="1853">
        <f>SUM(U26:W33)</f>
        <v>0</v>
      </c>
      <c r="P35" s="1858"/>
      <c r="Q35" s="1858"/>
      <c r="R35" s="1859"/>
      <c r="S35" s="29"/>
      <c r="T35" s="29"/>
      <c r="U35" s="29"/>
      <c r="V35" s="29"/>
      <c r="W35" s="29"/>
      <c r="X35" s="400"/>
      <c r="Y35" s="33"/>
      <c r="Z35" s="33"/>
      <c r="AA35" s="33"/>
      <c r="AB35" s="33"/>
      <c r="AC35" s="33"/>
      <c r="AD35" s="90"/>
      <c r="AE35" s="90"/>
      <c r="AF35" s="90"/>
      <c r="AI35" s="2"/>
      <c r="AL35" s="2"/>
      <c r="AM35" s="2"/>
    </row>
    <row r="36" spans="1:39" ht="12" customHeight="1">
      <c r="A36" s="9"/>
      <c r="B36" s="81"/>
      <c r="C36" s="516" t="s">
        <v>1310</v>
      </c>
      <c r="D36" s="136"/>
      <c r="E36" s="29"/>
      <c r="F36" s="29"/>
      <c r="G36" s="29"/>
      <c r="H36" s="29"/>
      <c r="I36" s="29"/>
      <c r="J36" s="29"/>
      <c r="K36" s="29"/>
      <c r="L36" s="29"/>
      <c r="M36" s="29"/>
      <c r="N36" s="29"/>
      <c r="O36" s="1860"/>
      <c r="P36" s="1861"/>
      <c r="Q36" s="1861"/>
      <c r="R36" s="1862"/>
      <c r="S36" s="29"/>
      <c r="T36" s="29"/>
      <c r="U36" s="29"/>
      <c r="V36" s="29"/>
      <c r="W36" s="29"/>
      <c r="X36" s="400"/>
      <c r="Y36" s="33"/>
      <c r="Z36" s="33"/>
      <c r="AA36" s="33"/>
      <c r="AB36" s="33"/>
      <c r="AC36" s="33"/>
      <c r="AD36" s="90"/>
      <c r="AE36" s="90"/>
      <c r="AF36" s="90"/>
      <c r="AJ36" s="2"/>
      <c r="AL36" s="2"/>
      <c r="AM36" s="2"/>
    </row>
    <row r="37" spans="1:39" ht="12" customHeight="1">
      <c r="A37" s="9"/>
      <c r="B37" s="81"/>
      <c r="C37" s="516" t="s">
        <v>57</v>
      </c>
      <c r="D37" s="136"/>
      <c r="E37" s="29"/>
      <c r="F37" s="29"/>
      <c r="G37" s="29"/>
      <c r="H37" s="29"/>
      <c r="I37" s="29"/>
      <c r="J37" s="29"/>
      <c r="K37" s="29"/>
      <c r="L37" s="29"/>
      <c r="M37" s="29" t="s">
        <v>58</v>
      </c>
      <c r="N37" s="29"/>
      <c r="O37" s="1863"/>
      <c r="P37" s="1851"/>
      <c r="Q37" s="1851"/>
      <c r="R37" s="1864"/>
      <c r="S37" s="29"/>
      <c r="T37" s="29"/>
      <c r="U37" s="29"/>
      <c r="V37" s="29"/>
      <c r="W37" s="29"/>
      <c r="X37" s="400"/>
      <c r="Y37" s="33"/>
      <c r="Z37" s="33"/>
      <c r="AC37" s="33"/>
      <c r="AD37" s="90"/>
      <c r="AE37" s="90"/>
      <c r="AF37" s="90"/>
      <c r="AJ37" s="2"/>
      <c r="AL37" s="2"/>
      <c r="AM37" s="2"/>
    </row>
    <row r="38" spans="1:39" ht="6" customHeight="1">
      <c r="A38" s="9"/>
      <c r="B38" s="81"/>
      <c r="C38" s="31"/>
      <c r="D38" s="136"/>
      <c r="E38" s="29"/>
      <c r="F38" s="29"/>
      <c r="G38" s="29"/>
      <c r="H38" s="29"/>
      <c r="I38" s="29"/>
      <c r="J38" s="29"/>
      <c r="K38" s="29"/>
      <c r="L38" s="29"/>
      <c r="O38" s="29"/>
      <c r="P38" s="29"/>
      <c r="Q38" s="29"/>
      <c r="R38" s="29"/>
      <c r="S38" s="29"/>
      <c r="T38" s="29"/>
      <c r="U38" s="29"/>
      <c r="V38" s="29"/>
      <c r="W38" s="29"/>
      <c r="X38" s="400"/>
      <c r="Y38" s="33"/>
      <c r="Z38" s="33"/>
      <c r="AC38" s="33"/>
      <c r="AD38" s="90"/>
      <c r="AE38" s="90"/>
      <c r="AF38" s="90"/>
      <c r="AJ38" s="2"/>
      <c r="AL38" s="2"/>
      <c r="AM38" s="2"/>
    </row>
    <row r="39" spans="1:39" ht="4.5" customHeight="1">
      <c r="A39" s="10"/>
      <c r="B39" s="81"/>
      <c r="C39" s="31"/>
      <c r="D39" s="136"/>
      <c r="E39" s="29"/>
      <c r="F39" s="29"/>
      <c r="G39" s="29"/>
      <c r="H39" s="29"/>
      <c r="I39" s="29"/>
      <c r="J39" s="29"/>
      <c r="K39" s="29"/>
      <c r="L39" s="29"/>
      <c r="M39" s="29"/>
      <c r="N39" s="29"/>
      <c r="O39" s="29"/>
      <c r="P39" s="29"/>
      <c r="Q39" s="29"/>
      <c r="R39" s="29"/>
      <c r="S39" s="29"/>
      <c r="T39" s="29"/>
      <c r="U39" s="29"/>
      <c r="V39" s="29"/>
      <c r="W39" s="29"/>
      <c r="X39" s="400"/>
      <c r="Y39" s="33"/>
      <c r="Z39" s="33"/>
      <c r="AC39" s="33"/>
      <c r="AD39" s="90"/>
      <c r="AE39" s="90"/>
      <c r="AF39" s="90"/>
      <c r="AJ39" s="2"/>
      <c r="AL39" s="2"/>
      <c r="AM39" s="2"/>
    </row>
    <row r="40" spans="1:39" ht="4.5" customHeight="1">
      <c r="A40" s="121"/>
      <c r="B40" s="550"/>
      <c r="C40" s="107"/>
      <c r="D40" s="131"/>
      <c r="E40" s="153"/>
      <c r="F40" s="153"/>
      <c r="G40" s="153"/>
      <c r="H40" s="153"/>
      <c r="I40" s="153"/>
      <c r="J40" s="153"/>
      <c r="K40" s="153"/>
      <c r="L40" s="153"/>
      <c r="M40" s="153"/>
      <c r="N40" s="153"/>
      <c r="O40" s="153"/>
      <c r="P40" s="153"/>
      <c r="Q40" s="153"/>
      <c r="R40" s="153"/>
      <c r="S40" s="153"/>
      <c r="T40" s="153"/>
      <c r="U40" s="153"/>
      <c r="V40" s="153"/>
      <c r="W40" s="153"/>
      <c r="X40" s="113"/>
      <c r="Y40" s="12"/>
      <c r="Z40" s="12"/>
      <c r="AA40" s="12"/>
      <c r="AB40" s="12"/>
      <c r="AC40" s="19"/>
      <c r="AD40" s="19"/>
      <c r="AE40" s="12"/>
      <c r="AF40" s="12"/>
      <c r="AI40" s="2"/>
      <c r="AK40" s="2"/>
      <c r="AL40" s="2"/>
    </row>
    <row r="41" spans="1:39" ht="4.5" customHeight="1">
      <c r="A41" s="8"/>
      <c r="B41" s="81"/>
      <c r="C41" s="551"/>
      <c r="D41" s="551"/>
      <c r="E41" s="551"/>
      <c r="F41" s="551"/>
      <c r="G41" s="551"/>
      <c r="H41" s="551"/>
      <c r="I41" s="551"/>
      <c r="J41" s="551"/>
      <c r="K41" s="551"/>
      <c r="L41" s="551"/>
      <c r="M41" s="551"/>
      <c r="N41" s="551"/>
      <c r="O41" s="551"/>
      <c r="P41" s="551"/>
      <c r="Q41" s="551"/>
      <c r="R41" s="551"/>
      <c r="S41" s="551"/>
      <c r="T41" s="551"/>
      <c r="U41" s="551"/>
      <c r="V41" s="551"/>
      <c r="W41" s="551"/>
      <c r="X41" s="552"/>
      <c r="Y41" s="553"/>
      <c r="Z41" s="553"/>
      <c r="AA41" s="553"/>
      <c r="AB41" s="553"/>
      <c r="AC41" s="553"/>
      <c r="AD41" s="553"/>
      <c r="AE41" s="553"/>
      <c r="AF41" s="553"/>
      <c r="AH41" s="2"/>
      <c r="AK41" s="2"/>
      <c r="AL41" s="2"/>
    </row>
    <row r="42" spans="1:39" ht="15.75" customHeight="1">
      <c r="A42" s="9"/>
      <c r="B42" s="81"/>
      <c r="C42" s="509" t="s">
        <v>1213</v>
      </c>
      <c r="D42" s="554"/>
      <c r="E42" s="511"/>
      <c r="F42" s="511"/>
      <c r="G42" s="511"/>
      <c r="H42" s="511"/>
      <c r="I42" s="511"/>
      <c r="J42" s="511"/>
      <c r="K42" s="511"/>
      <c r="L42" s="511"/>
      <c r="M42" s="511"/>
      <c r="N42" s="511"/>
      <c r="O42" s="511"/>
      <c r="P42" s="511"/>
      <c r="Q42" s="511"/>
      <c r="R42" s="511"/>
      <c r="S42" s="511"/>
      <c r="T42" s="511"/>
      <c r="U42" s="511"/>
      <c r="V42" s="511"/>
      <c r="W42" s="511"/>
      <c r="X42" s="211"/>
      <c r="Y42" s="201"/>
      <c r="Z42" s="201"/>
      <c r="AA42" s="201"/>
      <c r="AB42" s="201"/>
      <c r="AC42" s="202"/>
      <c r="AD42" s="202"/>
      <c r="AE42" s="201"/>
      <c r="AF42" s="201"/>
      <c r="AH42" s="2"/>
      <c r="AK42" s="2"/>
      <c r="AL42" s="2"/>
    </row>
    <row r="43" spans="1:39" s="380" customFormat="1" ht="15" customHeight="1">
      <c r="A43" s="1880">
        <v>4</v>
      </c>
      <c r="B43" s="555"/>
      <c r="C43" s="556" t="s">
        <v>59</v>
      </c>
      <c r="D43" s="557"/>
      <c r="E43" s="557"/>
      <c r="F43" s="557"/>
      <c r="G43" s="557"/>
      <c r="H43" s="557"/>
      <c r="I43" s="557"/>
      <c r="J43" s="557"/>
      <c r="K43" s="557"/>
      <c r="L43" s="557"/>
      <c r="M43" s="557"/>
      <c r="N43" s="557"/>
      <c r="O43" s="557"/>
      <c r="P43" s="557"/>
      <c r="Q43" s="557"/>
      <c r="R43" s="557"/>
      <c r="S43" s="557"/>
      <c r="T43" s="557"/>
      <c r="U43" s="557"/>
      <c r="V43" s="557"/>
      <c r="W43" s="557"/>
      <c r="X43" s="558"/>
      <c r="Y43" s="559"/>
      <c r="Z43" s="559"/>
      <c r="AA43" s="559"/>
      <c r="AB43" s="559"/>
      <c r="AC43" s="559"/>
      <c r="AD43" s="560"/>
      <c r="AE43" s="560"/>
      <c r="AF43" s="560"/>
    </row>
    <row r="44" spans="1:39" ht="12" customHeight="1">
      <c r="A44" s="1880"/>
      <c r="B44" s="357"/>
      <c r="C44" s="516" t="s">
        <v>60</v>
      </c>
      <c r="D44" s="561"/>
      <c r="E44" s="561"/>
      <c r="F44" s="561"/>
      <c r="G44" s="561"/>
      <c r="H44" s="561"/>
      <c r="I44" s="561"/>
      <c r="J44" s="561"/>
      <c r="K44" s="561"/>
      <c r="L44" s="561"/>
      <c r="M44" s="561"/>
      <c r="N44" s="561"/>
      <c r="O44" s="561"/>
      <c r="P44" s="561"/>
      <c r="Q44" s="561"/>
      <c r="R44" s="561"/>
      <c r="S44" s="561"/>
      <c r="T44" s="561"/>
      <c r="U44" s="561"/>
      <c r="V44" s="561"/>
      <c r="W44" s="561"/>
      <c r="X44" s="552"/>
      <c r="Y44" s="553"/>
      <c r="Z44" s="553"/>
      <c r="AA44" s="553"/>
      <c r="AB44" s="553"/>
      <c r="AC44" s="553"/>
      <c r="AD44" s="553"/>
      <c r="AE44" s="553"/>
      <c r="AF44" s="553"/>
      <c r="AI44" s="2"/>
      <c r="AK44" s="2"/>
      <c r="AL44" s="2"/>
    </row>
    <row r="45" spans="1:39" ht="12" customHeight="1">
      <c r="A45" s="562"/>
      <c r="B45" s="357"/>
      <c r="C45" s="516" t="s">
        <v>61</v>
      </c>
      <c r="D45" s="561"/>
      <c r="E45" s="513"/>
      <c r="F45" s="513"/>
      <c r="G45" s="513"/>
      <c r="H45" s="513"/>
      <c r="I45" s="513"/>
      <c r="J45" s="513"/>
      <c r="K45" s="513"/>
      <c r="L45" s="513"/>
      <c r="M45" s="513"/>
      <c r="N45" s="513"/>
      <c r="O45" s="513"/>
      <c r="P45" s="513"/>
      <c r="Q45" s="513"/>
      <c r="R45" s="513"/>
      <c r="S45" s="513"/>
      <c r="T45" s="513"/>
      <c r="U45" s="513"/>
      <c r="V45" s="513"/>
      <c r="W45" s="513"/>
      <c r="X45" s="26"/>
      <c r="Y45" s="44"/>
      <c r="Z45" s="44"/>
      <c r="AA45" s="44"/>
      <c r="AB45" s="44"/>
      <c r="AC45" s="44"/>
      <c r="AD45" s="44"/>
      <c r="AE45" s="44"/>
      <c r="AF45" s="44"/>
      <c r="AH45" s="2"/>
      <c r="AK45" s="2"/>
      <c r="AL45" s="2"/>
    </row>
    <row r="46" spans="1:39" ht="12" customHeight="1">
      <c r="A46" s="419" t="s">
        <v>1211</v>
      </c>
      <c r="B46" s="81"/>
      <c r="C46" s="516" t="s">
        <v>62</v>
      </c>
      <c r="D46" s="563"/>
      <c r="E46" s="516"/>
      <c r="F46" s="516"/>
      <c r="G46" s="516"/>
      <c r="H46" s="516"/>
      <c r="I46" s="516"/>
      <c r="J46" s="516"/>
      <c r="K46" s="516"/>
      <c r="L46" s="516"/>
      <c r="M46" s="516"/>
      <c r="N46" s="516"/>
      <c r="O46" s="516"/>
      <c r="P46" s="516"/>
      <c r="Q46" s="516"/>
      <c r="R46" s="516"/>
      <c r="S46" s="516"/>
      <c r="T46" s="516"/>
      <c r="U46" s="516"/>
      <c r="V46" s="516"/>
      <c r="W46" s="516"/>
      <c r="X46" s="521"/>
      <c r="Y46" s="372"/>
      <c r="Z46" s="372"/>
      <c r="AA46" s="12"/>
      <c r="AB46" s="242"/>
      <c r="AC46" s="564"/>
      <c r="AD46" s="44"/>
      <c r="AE46" s="12"/>
      <c r="AF46" s="12"/>
      <c r="AH46" s="2"/>
      <c r="AK46" s="2"/>
      <c r="AL46" s="2"/>
    </row>
    <row r="47" spans="1:39" ht="12" customHeight="1">
      <c r="A47" s="419" t="s">
        <v>1210</v>
      </c>
      <c r="B47" s="81"/>
      <c r="C47" s="516" t="s">
        <v>63</v>
      </c>
      <c r="D47" s="563"/>
      <c r="E47" s="516"/>
      <c r="F47" s="516"/>
      <c r="G47" s="516"/>
      <c r="H47" s="516"/>
      <c r="I47" s="516"/>
      <c r="J47" s="516"/>
      <c r="K47" s="516"/>
      <c r="L47" s="516"/>
      <c r="M47" s="516"/>
      <c r="N47" s="516"/>
      <c r="O47" s="516"/>
      <c r="P47" s="516"/>
      <c r="Q47" s="516"/>
      <c r="R47" s="516"/>
      <c r="S47" s="516"/>
      <c r="T47" s="516"/>
      <c r="U47" s="516"/>
      <c r="V47" s="516"/>
      <c r="W47" s="516"/>
      <c r="X47" s="521"/>
      <c r="Y47" s="372"/>
      <c r="Z47" s="372"/>
      <c r="AA47" s="12"/>
      <c r="AB47" s="12"/>
      <c r="AC47" s="267"/>
      <c r="AD47" s="44"/>
      <c r="AE47" s="12"/>
      <c r="AF47" s="12"/>
      <c r="AI47" s="2"/>
      <c r="AK47" s="2"/>
      <c r="AL47" s="2"/>
    </row>
    <row r="48" spans="1:39" ht="13.5" customHeight="1">
      <c r="A48" s="419" t="s">
        <v>112</v>
      </c>
      <c r="B48" s="358"/>
      <c r="C48" s="509" t="s">
        <v>64</v>
      </c>
      <c r="D48" s="554"/>
      <c r="E48" s="511"/>
      <c r="F48" s="511"/>
      <c r="G48" s="511"/>
      <c r="H48" s="511"/>
      <c r="I48" s="511"/>
      <c r="J48" s="511"/>
      <c r="K48" s="511"/>
      <c r="L48" s="511"/>
      <c r="M48" s="511"/>
      <c r="N48" s="511"/>
      <c r="O48" s="511"/>
      <c r="P48" s="511"/>
      <c r="Q48" s="511"/>
      <c r="R48" s="511"/>
      <c r="S48" s="511"/>
      <c r="T48" s="511"/>
      <c r="U48" s="511"/>
      <c r="V48" s="511"/>
      <c r="W48" s="511"/>
      <c r="X48" s="211"/>
      <c r="Y48" s="201"/>
      <c r="Z48" s="201"/>
      <c r="AA48" s="775" t="s">
        <v>906</v>
      </c>
      <c r="AB48" s="12"/>
      <c r="AC48" s="19"/>
      <c r="AD48" s="19"/>
      <c r="AE48" s="12"/>
      <c r="AF48" s="12"/>
      <c r="AH48" s="2"/>
      <c r="AI48" s="2"/>
      <c r="AK48" s="2"/>
    </row>
    <row r="49" spans="1:38" ht="12" customHeight="1">
      <c r="A49" s="419" t="s">
        <v>111</v>
      </c>
      <c r="B49" s="358"/>
      <c r="C49" s="516" t="s">
        <v>65</v>
      </c>
      <c r="D49" s="565"/>
      <c r="E49" s="516"/>
      <c r="F49" s="516"/>
      <c r="G49" s="516"/>
      <c r="H49" s="516"/>
      <c r="I49" s="516"/>
      <c r="J49" s="516"/>
      <c r="K49" s="516"/>
      <c r="L49" s="516"/>
      <c r="M49" s="516"/>
      <c r="N49" s="516"/>
      <c r="O49" s="516"/>
      <c r="P49" s="516"/>
      <c r="Q49" s="516"/>
      <c r="R49" s="516"/>
      <c r="S49" s="516"/>
      <c r="T49" s="516"/>
      <c r="U49" s="516"/>
      <c r="V49" s="516"/>
      <c r="W49" s="516"/>
      <c r="X49" s="521"/>
      <c r="Y49" s="372"/>
      <c r="Z49" s="372"/>
      <c r="AA49" s="12"/>
      <c r="AB49" s="12"/>
      <c r="AC49" s="19"/>
      <c r="AD49" s="19"/>
      <c r="AE49" s="12"/>
      <c r="AF49" s="12"/>
      <c r="AI49" s="2"/>
      <c r="AK49" s="2"/>
    </row>
    <row r="50" spans="1:38" ht="15" customHeight="1">
      <c r="A50" s="9"/>
      <c r="B50" s="358"/>
      <c r="C50" s="509" t="s">
        <v>66</v>
      </c>
      <c r="D50" s="563"/>
      <c r="E50" s="516"/>
      <c r="F50" s="516"/>
      <c r="G50" s="516"/>
      <c r="H50" s="516"/>
      <c r="I50" s="516"/>
      <c r="J50" s="516"/>
      <c r="K50" s="516"/>
      <c r="L50" s="516"/>
      <c r="M50" s="516"/>
      <c r="N50" s="516"/>
      <c r="O50" s="516"/>
      <c r="P50" s="516"/>
      <c r="Q50" s="516"/>
      <c r="R50" s="516"/>
      <c r="S50" s="516"/>
      <c r="T50" s="516"/>
      <c r="U50" s="516"/>
      <c r="V50" s="516"/>
      <c r="W50" s="516"/>
      <c r="X50" s="521"/>
      <c r="Y50" s="372"/>
      <c r="Z50" s="372"/>
      <c r="AA50" s="12"/>
      <c r="AB50" s="12"/>
      <c r="AC50" s="19"/>
      <c r="AD50" s="19"/>
      <c r="AE50" s="12"/>
      <c r="AF50" s="12"/>
      <c r="AH50" s="2"/>
      <c r="AK50" s="2"/>
    </row>
    <row r="51" spans="1:38" ht="13.5" customHeight="1">
      <c r="A51" s="9"/>
      <c r="B51" s="358"/>
      <c r="C51" s="509" t="s">
        <v>67</v>
      </c>
      <c r="D51" s="554"/>
      <c r="E51" s="516"/>
      <c r="F51" s="516"/>
      <c r="G51" s="516"/>
      <c r="H51" s="516"/>
      <c r="I51" s="516"/>
      <c r="J51" s="516"/>
      <c r="K51" s="516"/>
      <c r="L51" s="516"/>
      <c r="M51" s="516"/>
      <c r="N51" s="516"/>
      <c r="O51" s="516"/>
      <c r="P51" s="516"/>
      <c r="Q51" s="516"/>
      <c r="R51" s="516"/>
      <c r="S51" s="516"/>
      <c r="T51" s="516"/>
      <c r="U51" s="516"/>
      <c r="V51" s="516"/>
      <c r="W51" s="516"/>
      <c r="X51" s="521"/>
      <c r="Y51" s="372"/>
      <c r="Z51" s="372"/>
      <c r="AA51" s="12"/>
      <c r="AB51" s="242"/>
      <c r="AC51" s="19"/>
      <c r="AD51" s="44"/>
      <c r="AE51" s="12"/>
      <c r="AF51" s="12"/>
      <c r="AH51" s="2"/>
      <c r="AI51" s="2"/>
      <c r="AK51" s="2"/>
    </row>
    <row r="52" spans="1:38" ht="12" customHeight="1">
      <c r="A52" s="9"/>
      <c r="B52" s="81"/>
      <c r="C52" s="516" t="s">
        <v>1523</v>
      </c>
      <c r="D52" s="554"/>
      <c r="E52" s="516"/>
      <c r="F52" s="516"/>
      <c r="G52" s="516"/>
      <c r="H52" s="516"/>
      <c r="I52" s="516"/>
      <c r="J52" s="516"/>
      <c r="K52" s="516"/>
      <c r="L52" s="516"/>
      <c r="M52" s="516"/>
      <c r="N52" s="516"/>
      <c r="O52" s="516"/>
      <c r="P52" s="516"/>
      <c r="Q52" s="516"/>
      <c r="R52" s="516"/>
      <c r="S52" s="516"/>
      <c r="T52" s="516"/>
      <c r="U52" s="516"/>
      <c r="V52" s="516"/>
      <c r="W52" s="516"/>
      <c r="X52" s="566"/>
      <c r="Y52" s="263"/>
      <c r="Z52" s="263"/>
      <c r="AA52" s="12"/>
      <c r="AB52" s="12"/>
      <c r="AC52" s="19"/>
      <c r="AD52" s="44"/>
      <c r="AE52" s="12"/>
      <c r="AF52" s="12"/>
      <c r="AH52" s="2"/>
      <c r="AI52" s="2"/>
      <c r="AL52" s="2"/>
    </row>
    <row r="53" spans="1:38" ht="12" customHeight="1">
      <c r="A53" s="9"/>
      <c r="B53" s="81"/>
      <c r="C53" s="12"/>
      <c r="D53" s="19"/>
      <c r="E53" s="567"/>
      <c r="F53" s="567"/>
      <c r="G53" s="567"/>
      <c r="H53" s="567"/>
      <c r="I53" s="567"/>
      <c r="J53" s="567"/>
      <c r="K53" s="567"/>
      <c r="L53" s="567"/>
      <c r="M53" s="567"/>
      <c r="N53" s="567"/>
      <c r="O53" s="567"/>
      <c r="P53" s="567"/>
      <c r="Q53" s="567"/>
      <c r="R53" s="567"/>
      <c r="S53" s="567"/>
      <c r="T53" s="567"/>
      <c r="U53" s="567"/>
      <c r="V53" s="567"/>
      <c r="W53" s="567"/>
      <c r="X53" s="568"/>
      <c r="Y53" s="567"/>
      <c r="Z53" s="567"/>
      <c r="AA53" s="12"/>
      <c r="AB53" s="12"/>
      <c r="AC53" s="19"/>
      <c r="AD53" s="19"/>
      <c r="AE53" s="12"/>
      <c r="AF53" s="12"/>
      <c r="AH53" s="2"/>
      <c r="AI53" s="2"/>
      <c r="AL53" s="2"/>
    </row>
    <row r="54" spans="1:38" ht="8.25" customHeight="1">
      <c r="A54" s="9"/>
      <c r="B54" s="1882" t="s">
        <v>110</v>
      </c>
      <c r="C54" s="1883"/>
      <c r="D54" s="1883"/>
      <c r="E54" s="1883"/>
      <c r="F54" s="1883"/>
      <c r="G54" s="1883"/>
      <c r="H54" s="1883"/>
      <c r="I54" s="1883"/>
      <c r="J54" s="1883"/>
      <c r="K54" s="1883"/>
      <c r="L54" s="1883"/>
      <c r="M54" s="1883"/>
      <c r="N54" s="1883"/>
      <c r="O54" s="1883"/>
      <c r="P54" s="1883"/>
      <c r="Q54" s="1883"/>
      <c r="R54" s="1883"/>
      <c r="S54" s="1883"/>
      <c r="T54" s="1883"/>
      <c r="U54" s="1883"/>
      <c r="V54" s="1883"/>
      <c r="W54" s="1883"/>
      <c r="X54" s="1884"/>
      <c r="AA54" s="12"/>
      <c r="AB54" s="12"/>
      <c r="AC54" s="19"/>
      <c r="AD54" s="19"/>
      <c r="AE54" s="12"/>
      <c r="AF54" s="12"/>
      <c r="AH54" s="2"/>
      <c r="AI54" s="2"/>
      <c r="AL54" s="2"/>
    </row>
    <row r="55" spans="1:38" ht="9" customHeight="1">
      <c r="A55" s="9"/>
      <c r="B55" s="1885"/>
      <c r="C55" s="1886"/>
      <c r="D55" s="1886"/>
      <c r="E55" s="1886"/>
      <c r="F55" s="1886"/>
      <c r="G55" s="1886"/>
      <c r="H55" s="1886"/>
      <c r="I55" s="1886"/>
      <c r="J55" s="1886"/>
      <c r="K55" s="1886"/>
      <c r="L55" s="1886"/>
      <c r="M55" s="1886"/>
      <c r="N55" s="1887"/>
      <c r="O55" s="1887"/>
      <c r="P55" s="1887"/>
      <c r="Q55" s="1887"/>
      <c r="R55" s="1887"/>
      <c r="S55" s="1887"/>
      <c r="T55" s="1887"/>
      <c r="U55" s="1887"/>
      <c r="V55" s="1887"/>
      <c r="W55" s="1887"/>
      <c r="X55" s="1888"/>
      <c r="AB55" s="12"/>
      <c r="AC55" s="19"/>
      <c r="AD55" s="19"/>
      <c r="AH55" s="2"/>
      <c r="AI55" s="2"/>
      <c r="AL55" s="2"/>
    </row>
    <row r="56" spans="1:38" ht="6.75" customHeight="1">
      <c r="A56" s="9"/>
      <c r="B56" s="83"/>
      <c r="C56" s="115"/>
      <c r="D56" s="83"/>
      <c r="E56" s="4"/>
      <c r="F56" s="4"/>
      <c r="G56" s="103"/>
      <c r="H56" s="4"/>
      <c r="I56" s="4"/>
      <c r="J56" s="4"/>
      <c r="K56" s="103"/>
      <c r="L56" s="569"/>
      <c r="M56" s="103"/>
      <c r="N56" s="103"/>
      <c r="O56" s="4"/>
      <c r="P56" s="4"/>
      <c r="Q56" s="4"/>
      <c r="R56" s="115"/>
      <c r="S56" s="4"/>
      <c r="T56" s="4"/>
      <c r="U56" s="115"/>
      <c r="V56" s="103"/>
      <c r="W56" s="4"/>
      <c r="X56" s="115"/>
      <c r="AB56" s="12"/>
      <c r="AC56" s="19"/>
      <c r="AD56" s="19"/>
      <c r="AH56" s="2"/>
      <c r="AI56" s="2"/>
      <c r="AL56" s="2"/>
    </row>
    <row r="57" spans="1:38" ht="13.5" customHeight="1">
      <c r="A57" s="9"/>
      <c r="B57" s="1889" t="s">
        <v>458</v>
      </c>
      <c r="C57" s="1890"/>
      <c r="D57" s="1881" t="s">
        <v>43</v>
      </c>
      <c r="E57" s="1876"/>
      <c r="F57" s="525"/>
      <c r="G57" s="1881" t="s">
        <v>68</v>
      </c>
      <c r="H57" s="1876"/>
      <c r="I57" s="1876"/>
      <c r="J57" s="525"/>
      <c r="K57" s="570" t="s">
        <v>69</v>
      </c>
      <c r="L57" s="571"/>
      <c r="M57" s="572" t="s">
        <v>70</v>
      </c>
      <c r="N57" s="572"/>
      <c r="O57" s="1876" t="s">
        <v>71</v>
      </c>
      <c r="P57" s="1876"/>
      <c r="Q57" s="1876"/>
      <c r="R57" s="526"/>
      <c r="S57" s="1876" t="s">
        <v>68</v>
      </c>
      <c r="T57" s="1876"/>
      <c r="U57" s="1877"/>
      <c r="V57" s="572"/>
      <c r="W57" s="525" t="s">
        <v>905</v>
      </c>
      <c r="X57" s="356"/>
      <c r="AF57" s="62"/>
      <c r="AH57" s="2"/>
      <c r="AI57" s="2"/>
      <c r="AL57" s="2"/>
    </row>
    <row r="58" spans="1:38" ht="13.5" customHeight="1">
      <c r="A58" s="9"/>
      <c r="B58" s="1889" t="s">
        <v>72</v>
      </c>
      <c r="C58" s="1890"/>
      <c r="D58" s="1881" t="s">
        <v>73</v>
      </c>
      <c r="E58" s="1876"/>
      <c r="F58" s="525"/>
      <c r="G58" s="1881" t="s">
        <v>74</v>
      </c>
      <c r="H58" s="1876"/>
      <c r="I58" s="1876"/>
      <c r="J58" s="525"/>
      <c r="K58" s="288"/>
      <c r="L58" s="571"/>
      <c r="M58" s="572" t="s">
        <v>75</v>
      </c>
      <c r="N58" s="572"/>
      <c r="O58" s="1876" t="s">
        <v>76</v>
      </c>
      <c r="P58" s="1876"/>
      <c r="Q58" s="1876"/>
      <c r="R58" s="526"/>
      <c r="S58" s="1876" t="s">
        <v>74</v>
      </c>
      <c r="T58" s="1876"/>
      <c r="U58" s="1877"/>
      <c r="V58" s="572"/>
      <c r="W58" s="567"/>
      <c r="X58" s="45"/>
      <c r="AF58" s="12"/>
      <c r="AH58" s="2"/>
      <c r="AI58" s="2"/>
      <c r="AL58" s="2"/>
    </row>
    <row r="59" spans="1:38" ht="15" customHeight="1">
      <c r="A59" s="9"/>
      <c r="B59" s="573"/>
      <c r="C59" s="574"/>
      <c r="D59" s="1891" t="s">
        <v>77</v>
      </c>
      <c r="E59" s="1878"/>
      <c r="F59" s="528"/>
      <c r="G59" s="1891" t="s">
        <v>78</v>
      </c>
      <c r="H59" s="1878"/>
      <c r="I59" s="1878"/>
      <c r="J59" s="528"/>
      <c r="K59" s="575"/>
      <c r="L59" s="576"/>
      <c r="M59" s="575"/>
      <c r="N59" s="575"/>
      <c r="O59" s="1876" t="s">
        <v>79</v>
      </c>
      <c r="P59" s="1876"/>
      <c r="Q59" s="1876"/>
      <c r="R59" s="529"/>
      <c r="S59" s="1878" t="s">
        <v>80</v>
      </c>
      <c r="T59" s="1878"/>
      <c r="U59" s="1879"/>
      <c r="V59" s="530"/>
      <c r="W59" s="577"/>
      <c r="X59" s="46"/>
      <c r="AF59" s="12"/>
      <c r="AI59" s="2"/>
      <c r="AK59" s="2"/>
      <c r="AL59" s="2"/>
    </row>
    <row r="60" spans="1:38" ht="15.95" customHeight="1">
      <c r="A60" s="9"/>
      <c r="B60" s="81"/>
      <c r="C60" s="677"/>
      <c r="D60" s="1870"/>
      <c r="E60" s="1871"/>
      <c r="F60" s="578" t="s">
        <v>109</v>
      </c>
      <c r="G60" s="1871"/>
      <c r="H60" s="1871"/>
      <c r="I60" s="1871"/>
      <c r="J60" s="578" t="s">
        <v>114</v>
      </c>
      <c r="K60" s="768"/>
      <c r="L60" s="72"/>
      <c r="M60" s="764"/>
      <c r="N60" s="14"/>
      <c r="O60" s="1871"/>
      <c r="P60" s="1871"/>
      <c r="Q60" s="1871"/>
      <c r="R60" s="579" t="s">
        <v>109</v>
      </c>
      <c r="S60" s="1865"/>
      <c r="T60" s="1865"/>
      <c r="U60" s="1865"/>
      <c r="V60" s="268" t="s">
        <v>114</v>
      </c>
      <c r="W60" s="772"/>
      <c r="X60" s="45"/>
      <c r="AF60" s="12"/>
      <c r="AI60" s="2"/>
      <c r="AK60" s="2"/>
      <c r="AL60" s="2"/>
    </row>
    <row r="61" spans="1:38" ht="15.95" customHeight="1">
      <c r="A61" s="9"/>
      <c r="B61" s="81"/>
      <c r="C61" s="685"/>
      <c r="D61" s="1872"/>
      <c r="E61" s="1849"/>
      <c r="F61" s="538" t="s">
        <v>109</v>
      </c>
      <c r="G61" s="1849"/>
      <c r="H61" s="1849"/>
      <c r="I61" s="1849"/>
      <c r="J61" s="538" t="s">
        <v>114</v>
      </c>
      <c r="K61" s="769"/>
      <c r="L61" s="580"/>
      <c r="M61" s="765"/>
      <c r="N61" s="761"/>
      <c r="O61" s="1849"/>
      <c r="P61" s="1849"/>
      <c r="Q61" s="1849"/>
      <c r="R61" s="581" t="s">
        <v>109</v>
      </c>
      <c r="S61" s="1849"/>
      <c r="T61" s="1849"/>
      <c r="U61" s="1849"/>
      <c r="V61" s="538" t="s">
        <v>114</v>
      </c>
      <c r="W61" s="773"/>
      <c r="X61" s="45"/>
      <c r="AF61" s="12"/>
      <c r="AH61" s="2"/>
      <c r="AK61" s="2"/>
      <c r="AL61" s="2"/>
    </row>
    <row r="62" spans="1:38" ht="15.95" customHeight="1">
      <c r="A62" s="9"/>
      <c r="B62" s="81"/>
      <c r="C62" s="677"/>
      <c r="D62" s="1875"/>
      <c r="E62" s="1865"/>
      <c r="F62" s="268" t="s">
        <v>109</v>
      </c>
      <c r="G62" s="1865"/>
      <c r="H62" s="1865"/>
      <c r="I62" s="1865"/>
      <c r="J62" s="268" t="s">
        <v>114</v>
      </c>
      <c r="K62" s="770"/>
      <c r="L62" s="72"/>
      <c r="M62" s="766"/>
      <c r="N62" s="14"/>
      <c r="O62" s="1865"/>
      <c r="P62" s="1865"/>
      <c r="Q62" s="1865"/>
      <c r="R62" s="579" t="s">
        <v>109</v>
      </c>
      <c r="S62" s="1865"/>
      <c r="T62" s="1865"/>
      <c r="U62" s="1865"/>
      <c r="V62" s="268" t="s">
        <v>114</v>
      </c>
      <c r="W62" s="772"/>
      <c r="X62" s="45"/>
      <c r="AF62" s="12"/>
      <c r="AI62" s="2"/>
      <c r="AK62" s="2"/>
      <c r="AL62" s="2"/>
    </row>
    <row r="63" spans="1:38" ht="15.95" customHeight="1">
      <c r="A63" s="9"/>
      <c r="B63" s="81"/>
      <c r="C63" s="685"/>
      <c r="D63" s="1872"/>
      <c r="E63" s="1849"/>
      <c r="F63" s="538" t="s">
        <v>109</v>
      </c>
      <c r="G63" s="1849"/>
      <c r="H63" s="1849"/>
      <c r="I63" s="1849"/>
      <c r="J63" s="538" t="s">
        <v>114</v>
      </c>
      <c r="K63" s="769"/>
      <c r="L63" s="580"/>
      <c r="M63" s="765"/>
      <c r="N63" s="761"/>
      <c r="O63" s="1849"/>
      <c r="P63" s="1849"/>
      <c r="Q63" s="1849"/>
      <c r="R63" s="581" t="s">
        <v>109</v>
      </c>
      <c r="S63" s="1849"/>
      <c r="T63" s="1849"/>
      <c r="U63" s="1849"/>
      <c r="V63" s="538" t="s">
        <v>114</v>
      </c>
      <c r="W63" s="773"/>
      <c r="X63" s="45"/>
      <c r="AF63" s="12"/>
      <c r="AI63" s="2"/>
      <c r="AK63" s="2"/>
      <c r="AL63" s="2"/>
    </row>
    <row r="64" spans="1:38" ht="15.95" customHeight="1">
      <c r="A64" s="9"/>
      <c r="B64" s="81"/>
      <c r="C64" s="677"/>
      <c r="D64" s="1875"/>
      <c r="E64" s="1865"/>
      <c r="F64" s="268" t="s">
        <v>109</v>
      </c>
      <c r="G64" s="1865"/>
      <c r="H64" s="1865"/>
      <c r="I64" s="1865"/>
      <c r="J64" s="268" t="s">
        <v>114</v>
      </c>
      <c r="K64" s="770"/>
      <c r="L64" s="72"/>
      <c r="M64" s="766"/>
      <c r="N64" s="12"/>
      <c r="O64" s="1865"/>
      <c r="P64" s="1865"/>
      <c r="Q64" s="1865"/>
      <c r="R64" s="579" t="s">
        <v>109</v>
      </c>
      <c r="S64" s="1865"/>
      <c r="T64" s="1865"/>
      <c r="U64" s="1865"/>
      <c r="V64" s="268" t="s">
        <v>114</v>
      </c>
      <c r="W64" s="772"/>
      <c r="X64" s="13"/>
      <c r="AF64" s="19"/>
      <c r="AH64" s="2"/>
      <c r="AK64" s="2"/>
      <c r="AL64" s="2"/>
    </row>
    <row r="65" spans="1:38" ht="15.95" customHeight="1">
      <c r="A65" s="9"/>
      <c r="B65" s="84"/>
      <c r="C65" s="763"/>
      <c r="D65" s="1874"/>
      <c r="E65" s="1847"/>
      <c r="F65" s="547" t="s">
        <v>109</v>
      </c>
      <c r="G65" s="1847"/>
      <c r="H65" s="1847"/>
      <c r="I65" s="1847"/>
      <c r="J65" s="547" t="s">
        <v>114</v>
      </c>
      <c r="K65" s="771"/>
      <c r="L65" s="582"/>
      <c r="M65" s="767"/>
      <c r="N65" s="544"/>
      <c r="O65" s="1847"/>
      <c r="P65" s="1847"/>
      <c r="Q65" s="1847"/>
      <c r="R65" s="583" t="s">
        <v>109</v>
      </c>
      <c r="S65" s="1847"/>
      <c r="T65" s="1847"/>
      <c r="U65" s="1847"/>
      <c r="V65" s="547" t="s">
        <v>114</v>
      </c>
      <c r="W65" s="774"/>
      <c r="X65" s="46"/>
      <c r="AF65" s="12"/>
      <c r="AH65" s="2"/>
      <c r="AK65" s="2"/>
      <c r="AL65" s="2"/>
    </row>
    <row r="66" spans="1:38" ht="12" customHeight="1">
      <c r="A66" s="9"/>
      <c r="B66" s="81"/>
      <c r="C66" s="12"/>
      <c r="D66" s="19"/>
      <c r="E66" s="372"/>
      <c r="F66" s="372"/>
      <c r="G66" s="372"/>
      <c r="H66" s="372"/>
      <c r="I66" s="372"/>
      <c r="J66" s="372"/>
      <c r="K66" s="372"/>
      <c r="L66" s="372"/>
      <c r="M66" s="372"/>
      <c r="N66" s="372"/>
      <c r="O66" s="372"/>
      <c r="P66" s="372"/>
      <c r="Q66" s="372"/>
      <c r="R66" s="372"/>
      <c r="S66" s="372"/>
      <c r="T66" s="372"/>
      <c r="U66" s="372"/>
      <c r="V66" s="372"/>
      <c r="W66" s="372"/>
      <c r="X66" s="521"/>
      <c r="Y66" s="372"/>
      <c r="Z66" s="372"/>
      <c r="AA66" s="12"/>
      <c r="AB66" s="12"/>
      <c r="AC66" s="19"/>
      <c r="AD66" s="19"/>
      <c r="AE66" s="12"/>
      <c r="AF66" s="12"/>
      <c r="AH66" s="2"/>
      <c r="AK66" s="2"/>
      <c r="AL66" s="2"/>
    </row>
    <row r="67" spans="1:38" ht="12" customHeight="1">
      <c r="A67" s="9"/>
      <c r="B67" s="81"/>
      <c r="C67" s="509" t="s">
        <v>108</v>
      </c>
      <c r="D67" s="19"/>
      <c r="E67" s="372"/>
      <c r="F67" s="372"/>
      <c r="G67" s="372"/>
      <c r="H67" s="372"/>
      <c r="I67" s="372"/>
      <c r="J67" s="372"/>
      <c r="K67" s="372"/>
      <c r="L67" s="372"/>
      <c r="M67" s="29"/>
      <c r="N67" s="29"/>
      <c r="O67" s="1853">
        <f>SUM(K60:K65)+SUM(W60:W65)</f>
        <v>0</v>
      </c>
      <c r="P67" s="1858"/>
      <c r="Q67" s="1858"/>
      <c r="R67" s="1859"/>
      <c r="S67" s="372"/>
      <c r="T67" s="372"/>
      <c r="U67" s="372"/>
      <c r="V67" s="372"/>
      <c r="W67" s="372"/>
      <c r="X67" s="521"/>
      <c r="Y67" s="372"/>
      <c r="Z67" s="372"/>
      <c r="AA67" s="12"/>
      <c r="AB67" s="12"/>
      <c r="AC67" s="19"/>
      <c r="AD67" s="19"/>
      <c r="AE67" s="12"/>
      <c r="AF67" s="12"/>
      <c r="AH67" s="2"/>
      <c r="AK67" s="2"/>
      <c r="AL67" s="2"/>
    </row>
    <row r="68" spans="1:38" ht="12" customHeight="1">
      <c r="A68" s="9"/>
      <c r="B68" s="81"/>
      <c r="C68" s="516" t="s">
        <v>1310</v>
      </c>
      <c r="D68" s="19"/>
      <c r="E68" s="372"/>
      <c r="F68" s="372"/>
      <c r="G68" s="372"/>
      <c r="H68" s="372"/>
      <c r="I68" s="372"/>
      <c r="J68" s="372"/>
      <c r="K68" s="372"/>
      <c r="L68" s="372"/>
      <c r="M68" s="29"/>
      <c r="N68" s="29"/>
      <c r="O68" s="1860"/>
      <c r="P68" s="1861"/>
      <c r="Q68" s="1861"/>
      <c r="R68" s="1862"/>
      <c r="S68" s="372"/>
      <c r="T68" s="372"/>
      <c r="U68" s="372"/>
      <c r="V68" s="372"/>
      <c r="W68" s="372"/>
      <c r="X68" s="521"/>
      <c r="Y68" s="372"/>
      <c r="Z68" s="372"/>
      <c r="AA68" s="584"/>
      <c r="AB68" s="44"/>
      <c r="AC68" s="44"/>
      <c r="AD68" s="19"/>
      <c r="AE68" s="12"/>
      <c r="AF68" s="12"/>
    </row>
    <row r="69" spans="1:38" ht="12" customHeight="1">
      <c r="A69" s="9"/>
      <c r="B69" s="81"/>
      <c r="C69" s="516" t="s">
        <v>81</v>
      </c>
      <c r="D69" s="19"/>
      <c r="E69" s="372"/>
      <c r="F69" s="372"/>
      <c r="G69" s="372"/>
      <c r="H69" s="372"/>
      <c r="I69" s="372"/>
      <c r="J69" s="372"/>
      <c r="K69" s="372"/>
      <c r="L69" s="372"/>
      <c r="M69" s="29" t="s">
        <v>58</v>
      </c>
      <c r="N69" s="29"/>
      <c r="O69" s="1863"/>
      <c r="P69" s="1851"/>
      <c r="Q69" s="1851"/>
      <c r="R69" s="1864"/>
      <c r="S69" s="372"/>
      <c r="T69" s="372"/>
      <c r="U69" s="372"/>
      <c r="V69" s="372"/>
      <c r="W69" s="372"/>
      <c r="X69" s="521"/>
      <c r="Y69" s="372"/>
      <c r="Z69" s="372"/>
      <c r="AA69" s="12"/>
      <c r="AB69" s="12"/>
      <c r="AC69" s="19"/>
      <c r="AD69" s="19"/>
      <c r="AE69" s="12"/>
      <c r="AF69" s="12"/>
    </row>
    <row r="70" spans="1:38" ht="3" customHeight="1">
      <c r="A70" s="9"/>
      <c r="B70" s="81"/>
      <c r="C70" s="31"/>
      <c r="D70" s="19"/>
      <c r="E70" s="372"/>
      <c r="F70" s="372"/>
      <c r="G70" s="372"/>
      <c r="H70" s="372"/>
      <c r="I70" s="372"/>
      <c r="J70" s="372"/>
      <c r="K70" s="372"/>
      <c r="L70" s="372"/>
      <c r="M70" s="29"/>
      <c r="N70" s="29"/>
      <c r="O70" s="29"/>
      <c r="P70" s="29"/>
      <c r="Q70" s="29"/>
      <c r="R70" s="372"/>
      <c r="S70" s="372"/>
      <c r="T70" s="372"/>
      <c r="U70" s="372"/>
      <c r="V70" s="372"/>
      <c r="W70" s="372"/>
      <c r="X70" s="521"/>
      <c r="Y70" s="372"/>
      <c r="Z70" s="372"/>
      <c r="AA70" s="12"/>
      <c r="AB70" s="12"/>
      <c r="AC70" s="19"/>
      <c r="AD70" s="19"/>
      <c r="AE70" s="12"/>
      <c r="AF70" s="12"/>
    </row>
    <row r="71" spans="1:38" ht="9.75" customHeight="1">
      <c r="A71" s="10"/>
      <c r="B71" s="81"/>
      <c r="C71" s="12"/>
      <c r="D71" s="19"/>
      <c r="E71" s="372"/>
      <c r="F71" s="372"/>
      <c r="G71" s="372"/>
      <c r="H71" s="372"/>
      <c r="I71" s="372"/>
      <c r="J71" s="372"/>
      <c r="K71" s="372"/>
      <c r="L71" s="372"/>
      <c r="O71" s="125"/>
      <c r="P71" s="125"/>
      <c r="Q71" s="125"/>
      <c r="R71" s="372"/>
      <c r="S71" s="372"/>
      <c r="T71" s="372"/>
      <c r="U71" s="372"/>
      <c r="V71" s="372"/>
      <c r="W71" s="372"/>
      <c r="X71" s="521"/>
      <c r="Y71" s="372"/>
      <c r="Z71" s="372"/>
      <c r="AA71" s="12"/>
      <c r="AB71" s="12"/>
      <c r="AC71" s="19"/>
      <c r="AD71" s="19"/>
      <c r="AE71" s="12"/>
      <c r="AF71" s="12"/>
    </row>
    <row r="72" spans="1:38" ht="4.5" customHeight="1">
      <c r="A72" s="8"/>
      <c r="B72" s="550"/>
      <c r="C72" s="112"/>
      <c r="D72" s="96"/>
      <c r="E72" s="585"/>
      <c r="F72" s="585"/>
      <c r="G72" s="585"/>
      <c r="H72" s="585"/>
      <c r="I72" s="585"/>
      <c r="J72" s="585"/>
      <c r="K72" s="585"/>
      <c r="L72" s="585"/>
      <c r="M72" s="585"/>
      <c r="N72" s="585"/>
      <c r="O72" s="585"/>
      <c r="P72" s="585"/>
      <c r="Q72" s="585"/>
      <c r="R72" s="585"/>
      <c r="S72" s="585"/>
      <c r="T72" s="585"/>
      <c r="U72" s="585"/>
      <c r="V72" s="585"/>
      <c r="W72" s="585"/>
      <c r="X72" s="586"/>
      <c r="Y72" s="372"/>
      <c r="Z72" s="372"/>
      <c r="AA72" s="262"/>
      <c r="AB72" s="242"/>
      <c r="AC72" s="519"/>
      <c r="AD72" s="44"/>
      <c r="AE72" s="12"/>
      <c r="AF72" s="12"/>
    </row>
    <row r="73" spans="1:38" ht="12.75" customHeight="1">
      <c r="A73" s="8"/>
      <c r="B73" s="83"/>
      <c r="C73" s="4"/>
      <c r="D73" s="18"/>
      <c r="E73" s="184"/>
      <c r="F73" s="184"/>
      <c r="G73" s="184"/>
      <c r="H73" s="184"/>
      <c r="I73" s="184"/>
      <c r="J73" s="184"/>
      <c r="K73" s="184"/>
      <c r="L73" s="184"/>
      <c r="M73" s="184"/>
      <c r="N73" s="184"/>
      <c r="O73" s="184"/>
      <c r="P73" s="184"/>
      <c r="Q73" s="184"/>
      <c r="R73" s="184"/>
      <c r="S73" s="184"/>
      <c r="T73" s="184"/>
      <c r="U73" s="184"/>
      <c r="V73" s="184"/>
      <c r="W73" s="184"/>
      <c r="X73" s="523"/>
      <c r="Y73" s="372"/>
      <c r="Z73" s="372"/>
      <c r="AA73" s="12"/>
      <c r="AB73" s="12"/>
      <c r="AC73" s="19"/>
      <c r="AD73" s="19"/>
      <c r="AE73" s="12"/>
      <c r="AF73" s="12"/>
    </row>
    <row r="74" spans="1:38" ht="14.25" customHeight="1">
      <c r="A74" s="1873">
        <v>5</v>
      </c>
      <c r="B74" s="81"/>
      <c r="C74" s="59" t="s">
        <v>82</v>
      </c>
      <c r="D74" s="19"/>
      <c r="E74" s="372"/>
      <c r="F74" s="372"/>
      <c r="G74" s="372"/>
      <c r="H74" s="372"/>
      <c r="I74" s="372"/>
      <c r="J74" s="372"/>
      <c r="K74" s="372"/>
      <c r="L74" s="372"/>
      <c r="M74" s="372"/>
      <c r="N74" s="372"/>
      <c r="O74" s="372"/>
      <c r="P74" s="372"/>
      <c r="Q74" s="372"/>
      <c r="R74" s="372"/>
      <c r="S74" s="372"/>
      <c r="T74" s="372"/>
      <c r="U74" s="372"/>
      <c r="V74" s="372"/>
      <c r="W74" s="372"/>
      <c r="X74" s="521"/>
      <c r="Y74" s="372"/>
      <c r="Z74" s="372"/>
      <c r="AA74" s="12"/>
      <c r="AB74" s="12"/>
      <c r="AC74" s="19"/>
      <c r="AD74" s="19"/>
      <c r="AE74" s="12"/>
      <c r="AF74" s="12"/>
    </row>
    <row r="75" spans="1:38" ht="12.75" customHeight="1">
      <c r="A75" s="1873"/>
      <c r="B75" s="81"/>
      <c r="C75" s="587" t="s">
        <v>1309</v>
      </c>
      <c r="D75" s="446"/>
      <c r="E75" s="588"/>
      <c r="F75" s="588"/>
      <c r="G75" s="588"/>
      <c r="H75" s="372"/>
      <c r="I75" s="372"/>
      <c r="J75" s="372"/>
      <c r="K75" s="372"/>
      <c r="L75" s="372"/>
      <c r="M75" s="372"/>
      <c r="N75" s="372"/>
      <c r="O75" s="372"/>
      <c r="P75" s="372"/>
      <c r="Q75" s="372"/>
      <c r="R75" s="372"/>
      <c r="S75" s="372"/>
      <c r="T75" s="372"/>
      <c r="U75" s="372"/>
      <c r="V75" s="372"/>
      <c r="W75" s="372"/>
      <c r="X75" s="521"/>
      <c r="Y75" s="372"/>
      <c r="Z75" s="372"/>
      <c r="AA75" s="12"/>
      <c r="AB75" s="12"/>
      <c r="AC75" s="19"/>
      <c r="AD75" s="19"/>
      <c r="AE75" s="12"/>
      <c r="AF75" s="12"/>
    </row>
    <row r="76" spans="1:38" ht="9.75" customHeight="1">
      <c r="A76" s="562"/>
      <c r="B76" s="81"/>
      <c r="C76" s="587"/>
      <c r="D76" s="446"/>
      <c r="E76" s="588"/>
      <c r="F76" s="588"/>
      <c r="G76" s="588"/>
      <c r="H76" s="372"/>
      <c r="I76" s="372"/>
      <c r="J76" s="372"/>
      <c r="K76" s="372"/>
      <c r="L76" s="372"/>
      <c r="M76" s="372"/>
      <c r="N76" s="372"/>
      <c r="O76" s="1788"/>
      <c r="P76" s="1788"/>
      <c r="Q76" s="1788"/>
      <c r="R76" s="1788"/>
      <c r="S76" s="1788"/>
      <c r="T76" s="372"/>
      <c r="U76" s="372"/>
      <c r="V76" s="372"/>
      <c r="W76" s="372"/>
      <c r="X76" s="521"/>
      <c r="Y76" s="372"/>
      <c r="Z76" s="372"/>
      <c r="AA76" s="12"/>
      <c r="AB76" s="12"/>
      <c r="AC76" s="19"/>
      <c r="AD76" s="19"/>
      <c r="AE76" s="12"/>
      <c r="AF76" s="12"/>
    </row>
    <row r="77" spans="1:38" ht="15.95" customHeight="1">
      <c r="A77" s="419" t="s">
        <v>1308</v>
      </c>
      <c r="B77" s="81"/>
      <c r="C77" s="589" t="s">
        <v>83</v>
      </c>
      <c r="D77" s="19"/>
      <c r="E77" s="372"/>
      <c r="F77" s="372"/>
      <c r="G77" s="1867" t="s">
        <v>903</v>
      </c>
      <c r="H77" s="1867"/>
      <c r="I77" s="1867"/>
      <c r="J77" s="1867"/>
      <c r="K77" s="1867"/>
      <c r="L77" s="1867"/>
      <c r="M77" s="1867"/>
      <c r="N77" s="592" t="s">
        <v>1317</v>
      </c>
      <c r="O77" s="1851">
        <f>'Pg 11 - Part 1-2'!S7</f>
        <v>0</v>
      </c>
      <c r="P77" s="1852"/>
      <c r="Q77" s="1852"/>
      <c r="R77" s="1852"/>
      <c r="S77" s="1852"/>
      <c r="T77" s="372"/>
      <c r="U77" s="372"/>
      <c r="V77" s="372"/>
      <c r="W77" s="372"/>
      <c r="X77" s="521"/>
      <c r="Y77" s="372"/>
      <c r="Z77" s="372"/>
      <c r="AA77" s="12"/>
      <c r="AB77" s="12"/>
      <c r="AC77" s="19"/>
      <c r="AD77" s="19"/>
      <c r="AE77" s="12"/>
      <c r="AF77" s="12"/>
    </row>
    <row r="78" spans="1:38" ht="2.25" customHeight="1">
      <c r="A78" s="9"/>
      <c r="B78" s="81"/>
      <c r="C78" s="589"/>
      <c r="D78" s="19"/>
      <c r="E78" s="372"/>
      <c r="F78" s="372"/>
      <c r="G78" s="590"/>
      <c r="H78" s="590"/>
      <c r="I78" s="590"/>
      <c r="J78" s="590"/>
      <c r="K78" s="590"/>
      <c r="L78" s="590"/>
      <c r="M78" s="590"/>
      <c r="N78" s="592" t="s">
        <v>1317</v>
      </c>
      <c r="O78" s="1868"/>
      <c r="P78" s="1868"/>
      <c r="Q78" s="1868"/>
      <c r="R78" s="1868"/>
      <c r="S78" s="1868"/>
      <c r="T78" s="372"/>
      <c r="U78" s="372"/>
      <c r="V78" s="372"/>
      <c r="W78" s="372"/>
      <c r="X78" s="521"/>
      <c r="Y78" s="372"/>
      <c r="Z78" s="372"/>
      <c r="AA78" s="12"/>
      <c r="AB78" s="12"/>
      <c r="AC78" s="19"/>
      <c r="AD78" s="19"/>
      <c r="AE78" s="12"/>
      <c r="AF78" s="12"/>
    </row>
    <row r="79" spans="1:38" ht="15.95" customHeight="1">
      <c r="A79" s="419" t="s">
        <v>1307</v>
      </c>
      <c r="B79" s="81"/>
      <c r="C79" s="589" t="s">
        <v>84</v>
      </c>
      <c r="D79" s="19"/>
      <c r="E79" s="417"/>
      <c r="F79" s="417"/>
      <c r="G79" s="1850" t="s">
        <v>904</v>
      </c>
      <c r="H79" s="1850"/>
      <c r="I79" s="1850"/>
      <c r="J79" s="1850"/>
      <c r="K79" s="1850"/>
      <c r="L79" s="1850"/>
      <c r="M79" s="1850"/>
      <c r="N79" s="592" t="s">
        <v>1317</v>
      </c>
      <c r="O79" s="1851">
        <f>O35</f>
        <v>0</v>
      </c>
      <c r="P79" s="1852"/>
      <c r="Q79" s="1852"/>
      <c r="R79" s="1852"/>
      <c r="S79" s="1852"/>
      <c r="T79" s="417"/>
      <c r="U79" s="417"/>
      <c r="V79" s="417"/>
      <c r="W79" s="417"/>
      <c r="X79" s="759"/>
      <c r="Y79" s="417"/>
      <c r="Z79" s="417"/>
      <c r="AA79" s="12"/>
      <c r="AB79" s="12"/>
      <c r="AC79" s="19"/>
      <c r="AD79" s="267"/>
      <c r="AE79" s="12"/>
      <c r="AF79" s="12"/>
    </row>
    <row r="80" spans="1:38" ht="4.5" customHeight="1">
      <c r="A80" s="9"/>
      <c r="B80" s="81"/>
      <c r="C80" s="589"/>
      <c r="D80" s="19"/>
      <c r="E80" s="417"/>
      <c r="F80" s="417"/>
      <c r="G80" s="591"/>
      <c r="H80" s="591"/>
      <c r="I80" s="591"/>
      <c r="J80" s="591"/>
      <c r="K80" s="591"/>
      <c r="L80" s="591"/>
      <c r="M80" s="591"/>
      <c r="N80" s="592" t="s">
        <v>1317</v>
      </c>
      <c r="O80" s="1869"/>
      <c r="P80" s="1869"/>
      <c r="Q80" s="1869"/>
      <c r="R80" s="1869"/>
      <c r="S80" s="1869"/>
      <c r="T80" s="417"/>
      <c r="U80" s="417"/>
      <c r="V80" s="417"/>
      <c r="W80" s="417"/>
      <c r="X80" s="759"/>
      <c r="Y80" s="417"/>
      <c r="Z80" s="417"/>
      <c r="AA80" s="12"/>
      <c r="AB80" s="12"/>
      <c r="AC80" s="19"/>
      <c r="AD80" s="267"/>
      <c r="AE80" s="12"/>
      <c r="AF80" s="12"/>
    </row>
    <row r="81" spans="1:34" ht="15.95" customHeight="1">
      <c r="A81" s="9"/>
      <c r="B81" s="81"/>
      <c r="C81" s="589" t="s">
        <v>85</v>
      </c>
      <c r="D81" s="19"/>
      <c r="E81" s="567"/>
      <c r="F81" s="567"/>
      <c r="G81" s="1866" t="s">
        <v>903</v>
      </c>
      <c r="H81" s="1866"/>
      <c r="I81" s="1866"/>
      <c r="J81" s="1866"/>
      <c r="K81" s="1866"/>
      <c r="L81" s="1866"/>
      <c r="M81" s="1866"/>
      <c r="N81" s="592" t="s">
        <v>1317</v>
      </c>
      <c r="O81" s="1851">
        <f>O67</f>
        <v>0</v>
      </c>
      <c r="P81" s="1852"/>
      <c r="Q81" s="1852"/>
      <c r="R81" s="1852"/>
      <c r="S81" s="1852"/>
      <c r="T81" s="567"/>
      <c r="U81" s="567"/>
      <c r="V81" s="567"/>
      <c r="W81" s="567"/>
      <c r="X81" s="568"/>
      <c r="Y81" s="567"/>
      <c r="Z81" s="567"/>
      <c r="AA81" s="12"/>
      <c r="AB81" s="12"/>
      <c r="AC81" s="19"/>
      <c r="AD81" s="19"/>
      <c r="AE81" s="12"/>
      <c r="AF81" s="12"/>
      <c r="AH81" s="61"/>
    </row>
    <row r="82" spans="1:34" ht="12" customHeight="1">
      <c r="A82" s="9"/>
      <c r="B82" s="81"/>
      <c r="C82" s="33"/>
      <c r="D82" s="19"/>
      <c r="E82" s="12"/>
      <c r="F82" s="12"/>
      <c r="G82" s="12"/>
      <c r="H82" s="12"/>
      <c r="I82" s="12"/>
      <c r="J82" s="12"/>
      <c r="K82" s="12"/>
      <c r="L82" s="12"/>
      <c r="M82" s="12"/>
      <c r="N82" s="12"/>
      <c r="O82" s="12"/>
      <c r="P82" s="12"/>
      <c r="Q82" s="12"/>
      <c r="R82" s="12"/>
      <c r="S82" s="12"/>
      <c r="T82" s="12"/>
      <c r="U82" s="12"/>
      <c r="V82" s="12"/>
      <c r="W82" s="12"/>
      <c r="X82" s="45"/>
      <c r="Y82" s="12"/>
      <c r="Z82" s="12"/>
      <c r="AA82" s="12"/>
      <c r="AB82" s="12"/>
      <c r="AC82" s="19"/>
      <c r="AD82" s="19"/>
      <c r="AE82" s="12"/>
      <c r="AF82" s="12"/>
    </row>
    <row r="83" spans="1:34" ht="12" customHeight="1">
      <c r="A83" s="9"/>
      <c r="B83" s="760"/>
      <c r="C83" s="33"/>
      <c r="D83" s="19"/>
      <c r="E83" s="12"/>
      <c r="F83" s="12"/>
      <c r="G83" s="12"/>
      <c r="H83" s="12"/>
      <c r="I83" s="12"/>
      <c r="J83" s="12"/>
      <c r="K83" s="12"/>
      <c r="L83" s="12"/>
      <c r="M83" s="12"/>
      <c r="N83" s="12"/>
      <c r="O83" s="12"/>
      <c r="P83" s="12"/>
      <c r="Q83" s="12"/>
      <c r="R83" s="12"/>
      <c r="S83" s="1853">
        <f>O77+O79+O81</f>
        <v>0</v>
      </c>
      <c r="T83" s="1854"/>
      <c r="U83" s="1854"/>
      <c r="V83" s="1854"/>
      <c r="W83" s="1855"/>
      <c r="X83" s="45"/>
    </row>
    <row r="84" spans="1:34" ht="21.75" customHeight="1">
      <c r="A84" s="9"/>
      <c r="B84" s="358"/>
      <c r="C84" s="34" t="s">
        <v>1306</v>
      </c>
      <c r="D84" s="19"/>
      <c r="E84" s="12"/>
      <c r="F84" s="12"/>
      <c r="G84" s="259"/>
      <c r="H84" s="259"/>
      <c r="I84" s="259"/>
      <c r="J84" s="259"/>
      <c r="K84" s="259"/>
      <c r="L84" s="259"/>
      <c r="M84" s="259"/>
      <c r="N84" s="259"/>
      <c r="O84" s="259"/>
      <c r="P84" s="259"/>
      <c r="Q84" s="259"/>
      <c r="R84" s="592" t="s">
        <v>1317</v>
      </c>
      <c r="S84" s="1856"/>
      <c r="T84" s="1852"/>
      <c r="U84" s="1852"/>
      <c r="V84" s="1852"/>
      <c r="W84" s="1857"/>
      <c r="X84" s="45"/>
    </row>
    <row r="85" spans="1:34" ht="6" customHeight="1">
      <c r="A85" s="9"/>
      <c r="B85" s="358"/>
      <c r="C85" s="31"/>
      <c r="D85" s="19"/>
      <c r="E85" s="12"/>
      <c r="F85" s="12"/>
      <c r="G85" s="12"/>
      <c r="H85" s="12"/>
      <c r="I85" s="12"/>
      <c r="J85" s="12"/>
      <c r="K85" s="12"/>
      <c r="L85" s="12"/>
      <c r="M85" s="12"/>
      <c r="N85" s="12"/>
      <c r="O85" s="12"/>
      <c r="P85" s="12"/>
      <c r="Q85" s="12"/>
      <c r="R85" s="12"/>
      <c r="S85" s="1848"/>
      <c r="T85" s="1848"/>
      <c r="U85" s="1848"/>
      <c r="V85" s="1848"/>
      <c r="W85" s="1848"/>
      <c r="X85" s="45"/>
    </row>
    <row r="86" spans="1:34" ht="12" customHeight="1">
      <c r="A86" s="10"/>
      <c r="B86" s="84"/>
      <c r="C86" s="593"/>
      <c r="D86" s="7"/>
      <c r="E86" s="20"/>
      <c r="F86" s="7"/>
      <c r="G86" s="7"/>
      <c r="H86" s="7"/>
      <c r="I86" s="7"/>
      <c r="J86" s="7"/>
      <c r="K86" s="7"/>
      <c r="L86" s="7"/>
      <c r="M86" s="7"/>
      <c r="N86" s="7"/>
      <c r="O86" s="7"/>
      <c r="P86" s="7"/>
      <c r="Q86" s="7"/>
      <c r="R86" s="7"/>
      <c r="S86" s="7"/>
      <c r="T86" s="7"/>
      <c r="U86" s="7"/>
      <c r="V86" s="7"/>
      <c r="W86" s="7"/>
      <c r="X86" s="46"/>
      <c r="Y86" s="12"/>
    </row>
    <row r="87" spans="1:34" ht="12" customHeight="1">
      <c r="C87"/>
      <c r="D87" s="2"/>
      <c r="E87"/>
    </row>
  </sheetData>
  <sheetProtection password="93EE" sheet="1" objects="1" scenarios="1"/>
  <mergeCells count="131">
    <mergeCell ref="C33:D33"/>
    <mergeCell ref="E33:G33"/>
    <mergeCell ref="U33:W33"/>
    <mergeCell ref="Q22:S22"/>
    <mergeCell ref="Q27:S27"/>
    <mergeCell ref="U22:W22"/>
    <mergeCell ref="C26:D26"/>
    <mergeCell ref="A3:A4"/>
    <mergeCell ref="A8:A9"/>
    <mergeCell ref="C19:W20"/>
    <mergeCell ref="C22:D22"/>
    <mergeCell ref="E22:G22"/>
    <mergeCell ref="I22:K22"/>
    <mergeCell ref="U4:X4"/>
    <mergeCell ref="U25:W25"/>
    <mergeCell ref="M22:O22"/>
    <mergeCell ref="M27:O27"/>
    <mergeCell ref="Q23:S23"/>
    <mergeCell ref="C24:D24"/>
    <mergeCell ref="I24:K24"/>
    <mergeCell ref="Q25:S25"/>
    <mergeCell ref="Q26:S26"/>
    <mergeCell ref="M24:O24"/>
    <mergeCell ref="E24:G24"/>
    <mergeCell ref="U27:W27"/>
    <mergeCell ref="E25:G25"/>
    <mergeCell ref="C23:D23"/>
    <mergeCell ref="E23:G23"/>
    <mergeCell ref="I23:K23"/>
    <mergeCell ref="M23:O23"/>
    <mergeCell ref="U23:W23"/>
    <mergeCell ref="Q24:S24"/>
    <mergeCell ref="U24:W24"/>
    <mergeCell ref="U26:W26"/>
    <mergeCell ref="I25:K25"/>
    <mergeCell ref="M25:O25"/>
    <mergeCell ref="C25:D25"/>
    <mergeCell ref="E26:G26"/>
    <mergeCell ref="I26:K26"/>
    <mergeCell ref="M26:O26"/>
    <mergeCell ref="C27:D27"/>
    <mergeCell ref="E27:G27"/>
    <mergeCell ref="I27:K27"/>
    <mergeCell ref="U28:W28"/>
    <mergeCell ref="C31:D31"/>
    <mergeCell ref="E31:G31"/>
    <mergeCell ref="I31:K31"/>
    <mergeCell ref="M31:O31"/>
    <mergeCell ref="U31:W31"/>
    <mergeCell ref="C28:D28"/>
    <mergeCell ref="E28:G28"/>
    <mergeCell ref="I28:K28"/>
    <mergeCell ref="M28:O28"/>
    <mergeCell ref="Q28:S28"/>
    <mergeCell ref="A29:A30"/>
    <mergeCell ref="M29:O29"/>
    <mergeCell ref="U30:W30"/>
    <mergeCell ref="Q29:S29"/>
    <mergeCell ref="U29:W29"/>
    <mergeCell ref="C30:D30"/>
    <mergeCell ref="E30:G30"/>
    <mergeCell ref="C29:D29"/>
    <mergeCell ref="E29:G29"/>
    <mergeCell ref="I29:K29"/>
    <mergeCell ref="I30:K30"/>
    <mergeCell ref="U32:W32"/>
    <mergeCell ref="M32:O32"/>
    <mergeCell ref="Q32:S32"/>
    <mergeCell ref="Q31:S31"/>
    <mergeCell ref="E32:G32"/>
    <mergeCell ref="I32:K32"/>
    <mergeCell ref="C32:D32"/>
    <mergeCell ref="M30:O30"/>
    <mergeCell ref="Q30:S30"/>
    <mergeCell ref="Q33:S33"/>
    <mergeCell ref="S58:U58"/>
    <mergeCell ref="S62:U62"/>
    <mergeCell ref="S59:U59"/>
    <mergeCell ref="O35:R37"/>
    <mergeCell ref="S60:U60"/>
    <mergeCell ref="O60:Q60"/>
    <mergeCell ref="A43:A44"/>
    <mergeCell ref="G57:I57"/>
    <mergeCell ref="O57:Q57"/>
    <mergeCell ref="B54:X55"/>
    <mergeCell ref="B57:C57"/>
    <mergeCell ref="D57:E57"/>
    <mergeCell ref="S57:U57"/>
    <mergeCell ref="B58:C58"/>
    <mergeCell ref="D59:E59"/>
    <mergeCell ref="G59:I59"/>
    <mergeCell ref="O59:Q59"/>
    <mergeCell ref="D58:E58"/>
    <mergeCell ref="G58:I58"/>
    <mergeCell ref="O58:Q58"/>
    <mergeCell ref="D62:E62"/>
    <mergeCell ref="G62:I62"/>
    <mergeCell ref="O62:Q62"/>
    <mergeCell ref="D60:E60"/>
    <mergeCell ref="G60:I60"/>
    <mergeCell ref="D61:E61"/>
    <mergeCell ref="G61:I61"/>
    <mergeCell ref="O61:Q61"/>
    <mergeCell ref="A74:A75"/>
    <mergeCell ref="D63:E63"/>
    <mergeCell ref="D65:E65"/>
    <mergeCell ref="D64:E64"/>
    <mergeCell ref="I33:K33"/>
    <mergeCell ref="S85:W85"/>
    <mergeCell ref="S63:U63"/>
    <mergeCell ref="S65:U65"/>
    <mergeCell ref="G79:M79"/>
    <mergeCell ref="O79:S79"/>
    <mergeCell ref="S83:W84"/>
    <mergeCell ref="O63:Q63"/>
    <mergeCell ref="O67:R69"/>
    <mergeCell ref="G63:I63"/>
    <mergeCell ref="G64:I64"/>
    <mergeCell ref="O76:S76"/>
    <mergeCell ref="S64:U64"/>
    <mergeCell ref="O64:Q64"/>
    <mergeCell ref="G81:M81"/>
    <mergeCell ref="G65:I65"/>
    <mergeCell ref="O65:Q65"/>
    <mergeCell ref="G77:M77"/>
    <mergeCell ref="O77:S77"/>
    <mergeCell ref="O78:S78"/>
    <mergeCell ref="O80:S80"/>
    <mergeCell ref="O81:S81"/>
    <mergeCell ref="S61:U61"/>
    <mergeCell ref="M33:O33"/>
  </mergeCells>
  <printOptions horizontalCentered="1"/>
  <pageMargins left="0" right="0" top="0.25" bottom="0.5" header="0.3" footer="0.3"/>
  <pageSetup scale="69" orientation="portrait" r:id="rId1"/>
  <headerFooter>
    <oddFooter>&amp;L&amp;9U.S. Copyright Office&amp;R&amp;9Form SA3E Long Form (Rev. 05-17)</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R73"/>
  <sheetViews>
    <sheetView showGridLines="0" topLeftCell="A19" workbookViewId="0"/>
  </sheetViews>
  <sheetFormatPr defaultColWidth="9.140625" defaultRowHeight="14.25"/>
  <cols>
    <col min="1" max="1" width="9.140625" style="228" customWidth="1"/>
    <col min="2" max="2" width="3.140625" style="229" customWidth="1"/>
    <col min="3" max="3" width="2.140625" style="229" customWidth="1"/>
    <col min="4" max="4" width="10" style="229" customWidth="1"/>
    <col min="5" max="5" width="13.85546875" style="229" customWidth="1"/>
    <col min="6" max="6" width="9.85546875" style="229" customWidth="1"/>
    <col min="7" max="7" width="0.85546875" style="229" customWidth="1"/>
    <col min="8" max="8" width="11.42578125" style="228" customWidth="1"/>
    <col min="9" max="9" width="14.42578125" style="228" customWidth="1"/>
    <col min="10" max="10" width="10.42578125" style="229" customWidth="1"/>
    <col min="11" max="11" width="0.5703125" style="228" customWidth="1"/>
    <col min="12" max="12" width="11.42578125" style="228" customWidth="1"/>
    <col min="13" max="13" width="13.85546875" style="228" customWidth="1"/>
    <col min="14" max="14" width="9.85546875" style="228" customWidth="1"/>
    <col min="15" max="15" width="1.42578125" style="228" customWidth="1"/>
    <col min="16" max="16" width="15.42578125" style="228" customWidth="1"/>
    <col min="17" max="20" width="12" style="228" customWidth="1"/>
    <col min="21" max="21" width="9.140625" style="228" customWidth="1"/>
    <col min="22" max="16384" width="9.140625" style="228"/>
  </cols>
  <sheetData>
    <row r="1" spans="2:16" ht="15">
      <c r="B1" s="214" t="s">
        <v>618</v>
      </c>
      <c r="C1" s="214"/>
      <c r="D1" s="214"/>
      <c r="P1" s="1086" t="str">
        <f>CONCATENATE("ACCOUNTING PERIOD:  ",'General Data Input tab'!$D$2)</f>
        <v>ACCOUNTING PERIOD:  0</v>
      </c>
    </row>
    <row r="2" spans="2:16" ht="6.75" customHeight="1">
      <c r="E2" s="258"/>
      <c r="F2" s="257"/>
      <c r="G2" s="257"/>
      <c r="H2" s="257"/>
      <c r="I2" s="257"/>
      <c r="J2" s="257"/>
      <c r="K2" s="257"/>
      <c r="L2" s="257"/>
      <c r="M2" s="257"/>
      <c r="N2" s="257"/>
      <c r="O2" s="257"/>
    </row>
    <row r="3" spans="2:16" ht="15" customHeight="1">
      <c r="B3" s="1921" t="s">
        <v>960</v>
      </c>
      <c r="C3" s="1922"/>
      <c r="D3" s="1922"/>
      <c r="E3" s="1922"/>
      <c r="F3" s="1922"/>
      <c r="G3" s="1922"/>
      <c r="H3" s="1922"/>
      <c r="I3" s="298"/>
      <c r="J3" s="298"/>
      <c r="K3" s="298"/>
      <c r="L3" s="298"/>
      <c r="M3" s="298"/>
      <c r="N3" s="298"/>
      <c r="O3" s="1065" t="s">
        <v>599</v>
      </c>
      <c r="P3" s="1640" t="s">
        <v>961</v>
      </c>
    </row>
    <row r="4" spans="2:16" ht="21.2" customHeight="1">
      <c r="B4" s="1055">
        <f>'General Data Input tab'!C17</f>
        <v>0</v>
      </c>
      <c r="C4" s="1057"/>
      <c r="D4" s="1057"/>
      <c r="E4" s="1056"/>
      <c r="F4" s="1056"/>
      <c r="G4" s="1056"/>
      <c r="H4" s="1056"/>
      <c r="I4" s="1056"/>
      <c r="J4" s="1056"/>
      <c r="K4" s="1056"/>
      <c r="L4" s="1056"/>
      <c r="M4" s="1611" t="str">
        <f>IF('General Data Input tab'!K14&gt;0,'General Data Input tab'!K14," ")</f>
        <v xml:space="preserve"> </v>
      </c>
      <c r="N4" s="1611"/>
      <c r="O4" s="1612"/>
      <c r="P4" s="1641"/>
    </row>
    <row r="5" spans="2:16" ht="4.5" customHeight="1">
      <c r="B5" s="300"/>
      <c r="C5" s="409"/>
      <c r="D5" s="409"/>
      <c r="E5" s="409"/>
      <c r="F5" s="409"/>
      <c r="G5" s="409"/>
      <c r="H5" s="409"/>
      <c r="I5" s="409"/>
      <c r="J5" s="409"/>
      <c r="K5" s="409"/>
      <c r="L5" s="409"/>
      <c r="M5" s="409"/>
      <c r="N5" s="409"/>
      <c r="O5" s="303"/>
      <c r="P5" s="708"/>
    </row>
    <row r="6" spans="2:16" ht="69.75" customHeight="1">
      <c r="B6" s="1714" t="s">
        <v>1315</v>
      </c>
      <c r="C6" s="1715"/>
      <c r="D6" s="1715"/>
      <c r="E6" s="1638"/>
      <c r="F6" s="1638"/>
      <c r="G6" s="1638"/>
      <c r="H6" s="1638"/>
      <c r="I6" s="1638"/>
      <c r="J6" s="1638"/>
      <c r="K6" s="1638"/>
      <c r="L6" s="1638"/>
      <c r="M6" s="1638"/>
      <c r="N6" s="1638"/>
      <c r="O6" s="788"/>
      <c r="P6" s="820">
        <v>6</v>
      </c>
    </row>
    <row r="7" spans="2:16" ht="17.25" customHeight="1">
      <c r="B7" s="1925" t="s">
        <v>617</v>
      </c>
      <c r="C7" s="1926"/>
      <c r="D7" s="1926"/>
      <c r="E7" s="1926"/>
      <c r="F7" s="1926"/>
      <c r="G7" s="1926"/>
      <c r="H7" s="1926"/>
      <c r="I7" s="1926"/>
      <c r="J7" s="1926"/>
      <c r="K7" s="1926"/>
      <c r="L7" s="1926"/>
      <c r="M7" s="1926"/>
      <c r="N7" s="1926"/>
      <c r="O7" s="1926"/>
      <c r="P7" s="1923" t="s">
        <v>1314</v>
      </c>
    </row>
    <row r="8" spans="2:16" s="784" customFormat="1" ht="36" customHeight="1">
      <c r="B8" s="1927" t="s">
        <v>911</v>
      </c>
      <c r="C8" s="1928"/>
      <c r="D8" s="1928"/>
      <c r="E8" s="1928"/>
      <c r="F8" s="1928"/>
      <c r="G8" s="1928"/>
      <c r="H8" s="1928"/>
      <c r="I8" s="1928"/>
      <c r="J8" s="1928"/>
      <c r="K8" s="1928"/>
      <c r="L8" s="1928"/>
      <c r="M8" s="1928"/>
      <c r="N8" s="1928"/>
      <c r="O8" s="789"/>
      <c r="P8" s="1923"/>
    </row>
    <row r="9" spans="2:16" ht="12" customHeight="1">
      <c r="B9" s="41"/>
      <c r="C9" s="821"/>
      <c r="D9" s="360" t="s">
        <v>909</v>
      </c>
      <c r="E9" s="777"/>
      <c r="F9" s="777"/>
      <c r="G9" s="777"/>
      <c r="H9" s="777"/>
      <c r="I9" s="777"/>
      <c r="J9" s="777"/>
      <c r="K9" s="777"/>
      <c r="L9" s="777"/>
      <c r="M9" s="777"/>
      <c r="N9" s="777"/>
      <c r="O9" s="777"/>
      <c r="P9" s="1923"/>
    </row>
    <row r="10" spans="2:16" ht="7.5" customHeight="1">
      <c r="B10" s="41"/>
      <c r="C10" s="777"/>
      <c r="D10" s="360"/>
      <c r="E10" s="777"/>
      <c r="F10" s="777"/>
      <c r="G10" s="777"/>
      <c r="H10" s="777"/>
      <c r="I10" s="777"/>
      <c r="J10" s="777"/>
      <c r="K10" s="777"/>
      <c r="L10" s="777"/>
      <c r="M10" s="777"/>
      <c r="N10" s="777"/>
      <c r="O10" s="777"/>
      <c r="P10" s="1923"/>
    </row>
    <row r="11" spans="2:16" ht="12.75" customHeight="1">
      <c r="B11" s="783"/>
      <c r="C11" s="786" t="str">
        <f>IF(C9&gt;0," ","X")</f>
        <v>X</v>
      </c>
      <c r="D11" s="1929" t="s">
        <v>910</v>
      </c>
      <c r="E11" s="1929"/>
      <c r="F11" s="1929"/>
      <c r="G11" s="1929"/>
      <c r="H11" s="1929"/>
      <c r="I11" s="1929"/>
      <c r="J11" s="1929"/>
      <c r="K11" s="1929"/>
      <c r="L11" s="1929"/>
      <c r="M11" s="1929"/>
      <c r="N11" s="1929"/>
      <c r="O11" s="252"/>
      <c r="P11" s="1924"/>
    </row>
    <row r="12" spans="2:16" ht="11.25" customHeight="1">
      <c r="B12" s="783"/>
      <c r="C12" s="4"/>
      <c r="D12" s="785"/>
      <c r="E12" s="785"/>
      <c r="F12" s="785"/>
      <c r="G12" s="785"/>
      <c r="H12" s="785"/>
      <c r="I12" s="785"/>
      <c r="J12" s="785"/>
      <c r="K12" s="785"/>
      <c r="L12" s="785"/>
      <c r="M12" s="785"/>
      <c r="N12" s="785"/>
      <c r="O12" s="252"/>
      <c r="P12" s="665"/>
    </row>
    <row r="13" spans="2:16" ht="19.5" customHeight="1">
      <c r="B13" s="1925" t="s">
        <v>616</v>
      </c>
      <c r="C13" s="1926"/>
      <c r="D13" s="1926"/>
      <c r="E13" s="1926"/>
      <c r="F13" s="1926"/>
      <c r="G13" s="1926"/>
      <c r="H13" s="1926"/>
      <c r="I13" s="1926"/>
      <c r="J13" s="1926"/>
      <c r="K13" s="1926"/>
      <c r="L13" s="1926"/>
      <c r="M13" s="1926"/>
      <c r="N13" s="1926"/>
      <c r="O13" s="1926"/>
      <c r="P13" s="305"/>
    </row>
    <row r="14" spans="2:16" ht="6.75" customHeight="1">
      <c r="B14" s="41"/>
      <c r="C14" s="777"/>
      <c r="D14" s="777"/>
      <c r="E14" s="777"/>
      <c r="F14" s="777"/>
      <c r="G14" s="777"/>
      <c r="H14" s="777"/>
      <c r="I14" s="777"/>
      <c r="J14" s="777"/>
      <c r="K14" s="777"/>
      <c r="L14" s="777"/>
      <c r="M14" s="777"/>
      <c r="N14" s="777"/>
      <c r="O14" s="777"/>
      <c r="P14" s="305"/>
    </row>
    <row r="15" spans="2:16" ht="52.5" customHeight="1">
      <c r="B15" s="796"/>
      <c r="C15" s="1956" t="s">
        <v>1313</v>
      </c>
      <c r="D15" s="1956"/>
      <c r="E15" s="1715" t="s">
        <v>908</v>
      </c>
      <c r="F15" s="1638"/>
      <c r="G15" s="1638"/>
      <c r="H15" s="1638"/>
      <c r="I15" s="1638"/>
      <c r="J15" s="1638"/>
      <c r="K15" s="1638"/>
      <c r="L15" s="1638"/>
      <c r="M15" s="1638"/>
      <c r="N15" s="1638"/>
      <c r="O15" s="252"/>
      <c r="P15" s="305"/>
    </row>
    <row r="16" spans="2:16" ht="7.5" customHeight="1">
      <c r="B16" s="255"/>
      <c r="C16" s="666"/>
      <c r="D16" s="666"/>
      <c r="E16" s="1957"/>
      <c r="F16" s="1958"/>
      <c r="G16" s="1958"/>
      <c r="H16" s="1958"/>
      <c r="I16" s="1958"/>
      <c r="J16" s="1958"/>
      <c r="K16" s="1958"/>
      <c r="L16" s="1958"/>
      <c r="M16" s="1958"/>
      <c r="N16" s="1958"/>
      <c r="O16" s="252"/>
      <c r="P16" s="305"/>
    </row>
    <row r="17" spans="2:16" s="743" customFormat="1" ht="12.75">
      <c r="B17" s="347"/>
      <c r="C17" s="34" t="s">
        <v>912</v>
      </c>
      <c r="D17" s="34"/>
      <c r="E17" s="183" t="s">
        <v>913</v>
      </c>
      <c r="H17" s="742"/>
      <c r="P17" s="486"/>
    </row>
    <row r="18" spans="2:16" s="743" customFormat="1" ht="12.75">
      <c r="B18" s="347"/>
      <c r="C18" s="34" t="s">
        <v>914</v>
      </c>
      <c r="D18" s="34"/>
      <c r="E18" s="183" t="s">
        <v>915</v>
      </c>
      <c r="H18" s="742"/>
      <c r="P18" s="486"/>
    </row>
    <row r="19" spans="2:16" s="743" customFormat="1" ht="12.75">
      <c r="B19" s="347"/>
      <c r="C19" s="34" t="s">
        <v>916</v>
      </c>
      <c r="D19" s="34"/>
      <c r="E19" s="183" t="s">
        <v>917</v>
      </c>
      <c r="H19" s="742"/>
      <c r="P19" s="486"/>
    </row>
    <row r="20" spans="2:16" s="743" customFormat="1" ht="12.75">
      <c r="B20" s="347"/>
      <c r="C20" s="34" t="s">
        <v>451</v>
      </c>
      <c r="D20" s="34"/>
      <c r="E20" s="787" t="s">
        <v>385</v>
      </c>
      <c r="F20" s="787"/>
      <c r="H20" s="742"/>
      <c r="P20" s="486"/>
    </row>
    <row r="21" spans="2:16" s="743" customFormat="1" ht="12.75">
      <c r="B21" s="240"/>
      <c r="C21" s="239"/>
      <c r="D21" s="239"/>
      <c r="E21" s="183" t="s">
        <v>390</v>
      </c>
      <c r="H21" s="742"/>
      <c r="P21" s="486"/>
    </row>
    <row r="22" spans="2:16" s="743" customFormat="1" ht="12.75">
      <c r="B22" s="240"/>
      <c r="C22" s="239"/>
      <c r="D22" s="239"/>
      <c r="E22" s="183" t="s">
        <v>918</v>
      </c>
      <c r="H22" s="742"/>
      <c r="P22" s="486"/>
    </row>
    <row r="23" spans="2:16" s="743" customFormat="1" ht="12.75">
      <c r="B23" s="240"/>
      <c r="C23" s="239"/>
      <c r="D23" s="239"/>
      <c r="E23" s="183" t="s">
        <v>919</v>
      </c>
      <c r="H23" s="742"/>
      <c r="P23" s="486"/>
    </row>
    <row r="24" spans="2:16" s="743" customFormat="1" ht="12.75">
      <c r="B24" s="240"/>
      <c r="C24" s="239"/>
      <c r="D24" s="239"/>
      <c r="E24" s="787" t="s">
        <v>386</v>
      </c>
      <c r="F24" s="787"/>
      <c r="H24" s="742"/>
      <c r="P24" s="486"/>
    </row>
    <row r="25" spans="2:16" s="743" customFormat="1" ht="12.75">
      <c r="B25" s="240"/>
      <c r="C25" s="239"/>
      <c r="D25" s="239"/>
      <c r="E25" s="183" t="s">
        <v>381</v>
      </c>
      <c r="H25" s="742"/>
      <c r="P25" s="486"/>
    </row>
    <row r="26" spans="2:16" s="743" customFormat="1" ht="12.75">
      <c r="B26" s="240"/>
      <c r="C26" s="239"/>
      <c r="D26" s="239"/>
      <c r="E26" s="183" t="s">
        <v>382</v>
      </c>
      <c r="H26" s="742"/>
      <c r="P26" s="486"/>
    </row>
    <row r="27" spans="2:16" s="743" customFormat="1" ht="12.75">
      <c r="B27" s="240"/>
      <c r="C27" s="239"/>
      <c r="D27" s="239"/>
      <c r="E27" s="183" t="s">
        <v>383</v>
      </c>
      <c r="H27" s="742"/>
      <c r="P27" s="486"/>
    </row>
    <row r="28" spans="2:16" s="743" customFormat="1" ht="12.75">
      <c r="B28" s="240"/>
      <c r="C28" s="239"/>
      <c r="D28" s="239"/>
      <c r="E28" s="183" t="s">
        <v>384</v>
      </c>
      <c r="H28" s="742"/>
      <c r="P28" s="486"/>
    </row>
    <row r="29" spans="2:16" ht="12.75" customHeight="1">
      <c r="B29" s="254"/>
      <c r="C29" s="667"/>
      <c r="D29" s="667"/>
      <c r="E29" s="1959"/>
      <c r="F29" s="1959"/>
      <c r="G29" s="1959"/>
      <c r="H29" s="1959"/>
      <c r="I29" s="1959"/>
      <c r="J29" s="1959"/>
      <c r="K29" s="1959"/>
      <c r="L29" s="1959"/>
      <c r="M29" s="1959"/>
      <c r="N29" s="1959"/>
      <c r="O29" s="252"/>
      <c r="P29" s="305"/>
    </row>
    <row r="30" spans="2:16" ht="9" customHeight="1">
      <c r="B30" s="253"/>
      <c r="C30" s="238"/>
      <c r="D30" s="238"/>
      <c r="E30" s="252"/>
      <c r="F30" s="252"/>
      <c r="G30" s="252"/>
      <c r="H30" s="252"/>
      <c r="I30" s="252"/>
      <c r="J30" s="252"/>
      <c r="K30" s="252"/>
      <c r="L30" s="252"/>
      <c r="M30" s="252"/>
      <c r="N30" s="252"/>
      <c r="O30" s="252"/>
      <c r="P30" s="305"/>
    </row>
    <row r="31" spans="2:16" ht="57.75" customHeight="1">
      <c r="B31" s="757"/>
      <c r="C31" s="795" t="s">
        <v>615</v>
      </c>
      <c r="D31" s="795"/>
      <c r="E31" s="1950" t="s">
        <v>391</v>
      </c>
      <c r="F31" s="1951"/>
      <c r="G31" s="1951"/>
      <c r="H31" s="1952"/>
      <c r="I31" s="1952"/>
      <c r="J31" s="1952"/>
      <c r="K31" s="1952"/>
      <c r="L31" s="1952"/>
      <c r="M31" s="1952"/>
      <c r="N31" s="1951"/>
      <c r="O31" s="252"/>
      <c r="P31" s="305"/>
    </row>
    <row r="32" spans="2:16" s="229" customFormat="1" ht="18.75" customHeight="1">
      <c r="B32" s="1953" t="s">
        <v>387</v>
      </c>
      <c r="C32" s="1954"/>
      <c r="D32" s="1955"/>
      <c r="E32" s="800" t="s">
        <v>389</v>
      </c>
      <c r="F32" s="800" t="s">
        <v>1312</v>
      </c>
      <c r="G32" s="801"/>
      <c r="H32" s="802" t="s">
        <v>387</v>
      </c>
      <c r="I32" s="800" t="s">
        <v>389</v>
      </c>
      <c r="J32" s="801" t="s">
        <v>1312</v>
      </c>
      <c r="K32" s="801"/>
      <c r="L32" s="801" t="s">
        <v>387</v>
      </c>
      <c r="M32" s="800" t="s">
        <v>389</v>
      </c>
      <c r="N32" s="800" t="s">
        <v>1312</v>
      </c>
      <c r="O32" s="790"/>
      <c r="P32" s="791"/>
    </row>
    <row r="33" spans="2:18" s="793" customFormat="1">
      <c r="B33" s="1936" t="s">
        <v>452</v>
      </c>
      <c r="C33" s="1937"/>
      <c r="D33" s="1938"/>
      <c r="E33" s="803" t="s">
        <v>388</v>
      </c>
      <c r="F33" s="803"/>
      <c r="G33" s="804"/>
      <c r="H33" s="805" t="s">
        <v>452</v>
      </c>
      <c r="I33" s="803" t="s">
        <v>388</v>
      </c>
      <c r="J33" s="804"/>
      <c r="K33" s="804"/>
      <c r="L33" s="804" t="s">
        <v>452</v>
      </c>
      <c r="M33" s="803" t="s">
        <v>388</v>
      </c>
      <c r="N33" s="809"/>
      <c r="O33" s="810"/>
      <c r="P33" s="792"/>
    </row>
    <row r="34" spans="2:18" ht="15.95" customHeight="1">
      <c r="B34" s="74"/>
      <c r="C34" s="1934"/>
      <c r="D34" s="1935"/>
      <c r="E34" s="964"/>
      <c r="F34" s="807" t="str">
        <f t="shared" ref="F34:F39" si="0">IF(C34&gt;0,VLOOKUP(C34,Signals,5,FALSE)," ")</f>
        <v xml:space="preserve"> </v>
      </c>
      <c r="G34" s="808"/>
      <c r="H34" s="818"/>
      <c r="I34" s="964"/>
      <c r="J34" s="807" t="str">
        <f t="shared" ref="J34:J39" si="1">IF(H34&gt;0,VLOOKUP(H34,Signals,5,FALSE)," ")</f>
        <v xml:space="preserve"> </v>
      </c>
      <c r="K34" s="806"/>
      <c r="L34" s="818"/>
      <c r="M34" s="966"/>
      <c r="N34" s="811" t="str">
        <f t="shared" ref="N34:N39" si="2">IF(L34&gt;0,VLOOKUP(L34,Signals,5,FALSE)," ")</f>
        <v xml:space="preserve"> </v>
      </c>
      <c r="O34" s="812"/>
      <c r="P34" s="794"/>
    </row>
    <row r="35" spans="2:18" ht="15.95" customHeight="1">
      <c r="B35" s="797"/>
      <c r="C35" s="1897"/>
      <c r="D35" s="1898"/>
      <c r="E35" s="965"/>
      <c r="F35" s="807" t="str">
        <f t="shared" si="0"/>
        <v xml:space="preserve"> </v>
      </c>
      <c r="G35" s="808"/>
      <c r="H35" s="819"/>
      <c r="I35" s="965"/>
      <c r="J35" s="807" t="str">
        <f t="shared" si="1"/>
        <v xml:space="preserve"> </v>
      </c>
      <c r="K35" s="808"/>
      <c r="L35" s="819"/>
      <c r="M35" s="856"/>
      <c r="N35" s="815" t="str">
        <f t="shared" si="2"/>
        <v xml:space="preserve"> </v>
      </c>
      <c r="O35" s="814"/>
      <c r="P35" s="794"/>
    </row>
    <row r="36" spans="2:18" ht="15.95" customHeight="1">
      <c r="B36" s="74"/>
      <c r="C36" s="1897"/>
      <c r="D36" s="1898"/>
      <c r="E36" s="964"/>
      <c r="F36" s="807" t="str">
        <f t="shared" si="0"/>
        <v xml:space="preserve"> </v>
      </c>
      <c r="G36" s="806"/>
      <c r="H36" s="818"/>
      <c r="I36" s="964"/>
      <c r="J36" s="807" t="str">
        <f t="shared" si="1"/>
        <v xml:space="preserve"> </v>
      </c>
      <c r="K36" s="806"/>
      <c r="L36" s="818"/>
      <c r="M36" s="966"/>
      <c r="N36" s="815" t="str">
        <f t="shared" si="2"/>
        <v xml:space="preserve"> </v>
      </c>
      <c r="O36" s="814"/>
      <c r="P36" s="794"/>
    </row>
    <row r="37" spans="2:18" ht="15.95" customHeight="1">
      <c r="B37" s="797"/>
      <c r="C37" s="1897"/>
      <c r="D37" s="1898"/>
      <c r="E37" s="965"/>
      <c r="F37" s="807" t="str">
        <f t="shared" si="0"/>
        <v xml:space="preserve"> </v>
      </c>
      <c r="G37" s="808"/>
      <c r="H37" s="819"/>
      <c r="I37" s="965"/>
      <c r="J37" s="807" t="str">
        <f t="shared" si="1"/>
        <v xml:space="preserve"> </v>
      </c>
      <c r="K37" s="808"/>
      <c r="L37" s="819"/>
      <c r="M37" s="856"/>
      <c r="N37" s="815" t="str">
        <f t="shared" si="2"/>
        <v xml:space="preserve"> </v>
      </c>
      <c r="O37" s="814"/>
      <c r="P37" s="794"/>
    </row>
    <row r="38" spans="2:18" ht="15.95" customHeight="1">
      <c r="B38" s="74"/>
      <c r="C38" s="1897"/>
      <c r="D38" s="1898"/>
      <c r="E38" s="964"/>
      <c r="F38" s="807" t="str">
        <f t="shared" si="0"/>
        <v xml:space="preserve"> </v>
      </c>
      <c r="G38" s="806"/>
      <c r="H38" s="818"/>
      <c r="I38" s="964"/>
      <c r="J38" s="807" t="str">
        <f t="shared" si="1"/>
        <v xml:space="preserve"> </v>
      </c>
      <c r="K38" s="806"/>
      <c r="L38" s="818"/>
      <c r="M38" s="966"/>
      <c r="N38" s="817" t="str">
        <f t="shared" si="2"/>
        <v xml:space="preserve"> </v>
      </c>
      <c r="O38" s="814"/>
      <c r="P38" s="794"/>
    </row>
    <row r="39" spans="2:18" ht="15.95" customHeight="1">
      <c r="B39" s="797"/>
      <c r="C39" s="1897"/>
      <c r="D39" s="1898"/>
      <c r="E39" s="965"/>
      <c r="F39" s="807" t="str">
        <f t="shared" si="0"/>
        <v xml:space="preserve"> </v>
      </c>
      <c r="G39" s="808"/>
      <c r="H39" s="819"/>
      <c r="I39" s="965"/>
      <c r="J39" s="807" t="str">
        <f t="shared" si="1"/>
        <v xml:space="preserve"> </v>
      </c>
      <c r="K39" s="808"/>
      <c r="L39" s="819"/>
      <c r="M39" s="856"/>
      <c r="N39" s="813" t="str">
        <f t="shared" si="2"/>
        <v xml:space="preserve"> </v>
      </c>
      <c r="O39" s="814"/>
      <c r="P39" s="794"/>
    </row>
    <row r="40" spans="2:18" ht="6.75" customHeight="1">
      <c r="B40" s="75"/>
      <c r="C40" s="798"/>
      <c r="D40" s="453"/>
      <c r="E40" s="248"/>
      <c r="F40" s="248"/>
      <c r="G40" s="248"/>
      <c r="H40" s="248"/>
      <c r="I40" s="248"/>
      <c r="J40" s="248"/>
      <c r="K40" s="248"/>
      <c r="L40" s="248"/>
      <c r="M40" s="75"/>
      <c r="N40" s="816"/>
      <c r="O40" s="231"/>
      <c r="P40" s="794"/>
    </row>
    <row r="41" spans="2:18" ht="5.25" customHeight="1">
      <c r="B41" s="243"/>
      <c r="C41" s="242"/>
      <c r="D41" s="242"/>
      <c r="E41" s="104"/>
      <c r="F41" s="247"/>
      <c r="G41" s="104"/>
      <c r="H41" s="245"/>
      <c r="I41" s="245"/>
      <c r="J41" s="247"/>
      <c r="K41" s="246"/>
      <c r="L41" s="246"/>
      <c r="M41" s="245"/>
      <c r="N41" s="237"/>
      <c r="O41" s="237"/>
      <c r="P41" s="126"/>
    </row>
    <row r="42" spans="2:18" ht="33.75" customHeight="1">
      <c r="B42" s="1653"/>
      <c r="C42" s="1654"/>
      <c r="D42" s="1654"/>
      <c r="E42" s="1654"/>
      <c r="F42" s="1654"/>
      <c r="G42" s="1654"/>
      <c r="H42" s="1654"/>
      <c r="I42" s="1654"/>
      <c r="J42" s="1654"/>
      <c r="K42" s="1654"/>
      <c r="L42" s="1655"/>
      <c r="M42" s="1940">
        <f>SUM(F34:F39)+SUM(J34:J39)+SUM(N34:N39)+SUM('Pg 13 - Part 6 (Continued)'!F9:F67)+SUM('Pg 13 - Part 6 (Continued)'!J9:J67)+SUM('Pg 13 - Part 6 (Continued)'!N9:N67)</f>
        <v>0</v>
      </c>
      <c r="N42" s="1941"/>
      <c r="O42" s="237"/>
      <c r="P42" s="126"/>
      <c r="R42" s="743"/>
    </row>
    <row r="43" spans="2:18" ht="5.25" customHeight="1">
      <c r="B43" s="243"/>
      <c r="C43" s="242"/>
      <c r="D43" s="242"/>
      <c r="E43" s="15"/>
      <c r="F43" s="242"/>
      <c r="G43" s="15"/>
      <c r="H43" s="237"/>
      <c r="I43" s="237"/>
      <c r="J43" s="242"/>
      <c r="K43" s="25"/>
      <c r="L43" s="25"/>
      <c r="M43" s="237"/>
      <c r="N43" s="237"/>
      <c r="O43" s="237"/>
      <c r="P43" s="126"/>
    </row>
    <row r="44" spans="2:18" ht="21" customHeight="1">
      <c r="B44" s="1599" t="s">
        <v>614</v>
      </c>
      <c r="C44" s="1600"/>
      <c r="D44" s="1600"/>
      <c r="E44" s="1600"/>
      <c r="F44" s="1600"/>
      <c r="G44" s="1600"/>
      <c r="H44" s="1600"/>
      <c r="I44" s="1804"/>
      <c r="J44" s="1600"/>
      <c r="K44" s="1600"/>
      <c r="L44" s="1600"/>
      <c r="M44" s="1600"/>
      <c r="N44" s="1600"/>
      <c r="O44" s="1600"/>
      <c r="P44" s="241"/>
    </row>
    <row r="45" spans="2:18" ht="30" customHeight="1">
      <c r="B45" s="279" t="s">
        <v>613</v>
      </c>
      <c r="C45" s="184"/>
      <c r="D45" s="184"/>
      <c r="E45" s="184"/>
      <c r="F45" s="184"/>
      <c r="G45" s="184"/>
      <c r="H45" s="184"/>
      <c r="I45" s="781"/>
      <c r="J45" s="779"/>
      <c r="K45" s="779"/>
      <c r="L45" s="779"/>
      <c r="M45" s="1939">
        <f>IF(OR('Pg 19 - Part 9 (1)'!Q61&gt;0,C9="X")," ",'Pg 12 Part 3-5'!S83)</f>
        <v>0</v>
      </c>
      <c r="N45" s="1939"/>
      <c r="O45" s="237"/>
      <c r="P45" s="126"/>
    </row>
    <row r="46" spans="2:18" ht="32.25" customHeight="1">
      <c r="B46" s="275" t="s">
        <v>612</v>
      </c>
      <c r="C46" s="372"/>
      <c r="D46" s="372"/>
      <c r="E46" s="372"/>
      <c r="F46" s="372"/>
      <c r="G46" s="372"/>
      <c r="H46" s="372"/>
      <c r="I46" s="780"/>
      <c r="J46" s="778"/>
      <c r="K46" s="778"/>
      <c r="L46" s="778"/>
      <c r="M46" s="1939">
        <f>IF(OR('Pg 19 - Part 9 (1)'!Q61&gt;0,C9="X")," ",'Pg 13 - Part 6'!M42)</f>
        <v>0</v>
      </c>
      <c r="N46" s="1939"/>
      <c r="O46" s="237"/>
      <c r="P46" s="126"/>
    </row>
    <row r="47" spans="2:18" ht="26.25" customHeight="1">
      <c r="B47" s="1948" t="s">
        <v>611</v>
      </c>
      <c r="C47" s="1949"/>
      <c r="D47" s="1949"/>
      <c r="E47" s="1949"/>
      <c r="F47" s="1949"/>
      <c r="G47" s="1949"/>
      <c r="H47" s="1949"/>
      <c r="I47" s="1949"/>
      <c r="J47" s="1949"/>
      <c r="K47" s="1949"/>
      <c r="L47" s="1949"/>
      <c r="M47" s="1945">
        <f>IF(OR('Pg 19 - Part 9 (1)'!Q61&gt;0,C9="X")," ",M45-M46)</f>
        <v>0</v>
      </c>
      <c r="N47" s="1945"/>
      <c r="O47" s="237"/>
      <c r="P47" s="126"/>
    </row>
    <row r="48" spans="2:18">
      <c r="B48" s="1943" t="s">
        <v>907</v>
      </c>
      <c r="C48" s="1944"/>
      <c r="D48" s="1944"/>
      <c r="E48" s="1944"/>
      <c r="F48" s="1944"/>
      <c r="G48" s="1944"/>
      <c r="H48" s="1944"/>
      <c r="I48" s="1944"/>
      <c r="J48" s="1944"/>
      <c r="K48" s="782"/>
      <c r="L48" s="782"/>
      <c r="M48" s="1946">
        <f>IF('Pg 19 - Part 9 (1)'!Q64&gt;0," ",'Pg 12 Part 3-5'!S86)</f>
        <v>0</v>
      </c>
      <c r="N48" s="1946"/>
      <c r="O48" s="237"/>
      <c r="P48" s="1930" t="s">
        <v>1311</v>
      </c>
    </row>
    <row r="49" spans="2:16" ht="32.25" customHeight="1">
      <c r="B49" s="275" t="s">
        <v>610</v>
      </c>
      <c r="C49" s="372"/>
      <c r="D49" s="372"/>
      <c r="E49" s="372"/>
      <c r="F49" s="372"/>
      <c r="G49" s="372"/>
      <c r="H49" s="372"/>
      <c r="I49" s="487"/>
      <c r="J49" s="487"/>
      <c r="K49" s="487"/>
      <c r="L49" s="487"/>
      <c r="M49" s="1931" t="str">
        <f>IF(OR('Pg 19 - Part 9 (1)'!Q61&gt;0,M47=0,C9="x")," ",'Pg 7 - Space K-L'!K12)</f>
        <v xml:space="preserve"> </v>
      </c>
      <c r="N49" s="1932"/>
      <c r="O49" s="237"/>
      <c r="P49" s="1930"/>
    </row>
    <row r="50" spans="2:16">
      <c r="B50" s="243"/>
      <c r="C50" s="242"/>
      <c r="D50" s="242"/>
      <c r="E50" s="242"/>
      <c r="F50" s="242"/>
      <c r="G50" s="242"/>
      <c r="H50" s="237"/>
      <c r="I50" s="237"/>
      <c r="J50" s="372"/>
      <c r="K50" s="237"/>
      <c r="L50" s="237"/>
      <c r="M50" s="1933" t="s">
        <v>393</v>
      </c>
      <c r="N50" s="1933"/>
      <c r="O50" s="237"/>
      <c r="P50" s="1930"/>
    </row>
    <row r="51" spans="2:16" ht="32.25" customHeight="1">
      <c r="B51" s="275" t="s">
        <v>609</v>
      </c>
      <c r="C51" s="372"/>
      <c r="D51" s="372"/>
      <c r="E51" s="372"/>
      <c r="F51" s="372"/>
      <c r="G51" s="372"/>
      <c r="H51" s="487"/>
      <c r="I51" s="487"/>
      <c r="J51" s="487"/>
      <c r="K51" s="487"/>
      <c r="L51" s="487"/>
      <c r="M51" s="1942" t="str">
        <f>IF(OR('Pg 19 - Part 9 (1)'!Q61&gt;0,C9="x")," ",IF(M49=" "," ",M49*0.0375))</f>
        <v xml:space="preserve"> </v>
      </c>
      <c r="N51" s="1942"/>
      <c r="O51" s="237"/>
      <c r="P51" s="1930"/>
    </row>
    <row r="52" spans="2:16" ht="17.25" customHeight="1">
      <c r="B52" s="243"/>
      <c r="C52" s="242"/>
      <c r="D52" s="242"/>
      <c r="E52" s="242"/>
      <c r="F52" s="242"/>
      <c r="G52" s="242"/>
      <c r="H52" s="237"/>
      <c r="I52" s="237"/>
      <c r="J52" s="372"/>
      <c r="K52" s="237"/>
      <c r="L52" s="237"/>
      <c r="M52" s="1947" t="s">
        <v>392</v>
      </c>
      <c r="N52" s="1947"/>
      <c r="O52" s="237"/>
      <c r="P52" s="1930"/>
    </row>
    <row r="53" spans="2:16" ht="27.75" customHeight="1">
      <c r="B53" s="1919" t="s">
        <v>608</v>
      </c>
      <c r="C53" s="1920"/>
      <c r="D53" s="1920"/>
      <c r="E53" s="1920"/>
      <c r="F53" s="1920"/>
      <c r="G53" s="1920"/>
      <c r="H53" s="1920"/>
      <c r="I53" s="485"/>
      <c r="J53" s="485"/>
      <c r="K53" s="485"/>
      <c r="L53" s="485"/>
      <c r="M53" s="1918">
        <f>M47</f>
        <v>0</v>
      </c>
      <c r="N53" s="1918"/>
      <c r="O53" s="237"/>
      <c r="P53" s="1930"/>
    </row>
    <row r="54" spans="2:16" ht="8.25" customHeight="1">
      <c r="B54" s="243"/>
      <c r="C54" s="242"/>
      <c r="D54" s="242"/>
      <c r="E54" s="242"/>
      <c r="F54" s="242"/>
      <c r="G54" s="242"/>
      <c r="H54" s="237"/>
      <c r="I54" s="237"/>
      <c r="J54" s="372"/>
      <c r="K54" s="237"/>
      <c r="L54" s="237"/>
      <c r="M54" s="1047"/>
      <c r="N54" s="1047"/>
      <c r="O54" s="237"/>
      <c r="P54" s="1930"/>
    </row>
    <row r="55" spans="2:16" ht="35.25" customHeight="1">
      <c r="B55" s="275" t="s">
        <v>124</v>
      </c>
      <c r="C55" s="372"/>
      <c r="D55" s="372"/>
      <c r="E55" s="372"/>
      <c r="F55" s="372"/>
      <c r="G55" s="372"/>
      <c r="H55" s="372"/>
      <c r="I55" s="372"/>
      <c r="J55" s="242"/>
      <c r="K55" s="485"/>
      <c r="L55" s="799"/>
      <c r="M55" s="1916" t="str">
        <f>IF(OR('Pg 19 - Part 9 (1)'!Q61&gt;0,C9="x"),"0.00",IF(M51=" ","0.00",M51*M53))</f>
        <v>0.00</v>
      </c>
      <c r="N55" s="1917"/>
      <c r="O55" s="237"/>
      <c r="P55" s="235"/>
    </row>
    <row r="56" spans="2:16" ht="8.25" customHeight="1">
      <c r="B56" s="234"/>
      <c r="C56" s="233"/>
      <c r="D56" s="233"/>
      <c r="E56" s="233"/>
      <c r="F56" s="233"/>
      <c r="G56" s="233"/>
      <c r="H56" s="232"/>
      <c r="I56" s="232"/>
      <c r="J56" s="97"/>
      <c r="K56" s="232"/>
      <c r="L56" s="232"/>
      <c r="M56" s="232"/>
      <c r="N56" s="232"/>
      <c r="O56" s="232"/>
      <c r="P56" s="230"/>
    </row>
    <row r="57" spans="2:16">
      <c r="J57" s="1"/>
    </row>
    <row r="58" spans="2:16">
      <c r="J58" s="1"/>
    </row>
    <row r="59" spans="2:16">
      <c r="B59" s="1"/>
      <c r="C59" s="1"/>
      <c r="D59" s="1"/>
    </row>
    <row r="60" spans="2:16">
      <c r="B60" s="1"/>
      <c r="C60" s="1"/>
      <c r="D60" s="1"/>
    </row>
    <row r="61" spans="2:16">
      <c r="B61" s="1"/>
      <c r="C61" s="1"/>
      <c r="D61" s="1"/>
    </row>
    <row r="62" spans="2:16">
      <c r="F62" s="1"/>
    </row>
    <row r="63" spans="2:16">
      <c r="N63" s="62"/>
    </row>
    <row r="64" spans="2:16">
      <c r="N64" s="62"/>
    </row>
    <row r="65" spans="2:14">
      <c r="B65" s="1"/>
      <c r="C65" s="1"/>
      <c r="D65" s="1"/>
      <c r="L65" s="62"/>
      <c r="N65" s="62"/>
    </row>
    <row r="66" spans="2:14">
      <c r="M66" s="62"/>
      <c r="N66" s="62"/>
    </row>
    <row r="67" spans="2:14">
      <c r="B67" s="1"/>
      <c r="C67" s="1"/>
      <c r="D67" s="1"/>
      <c r="L67" s="62"/>
      <c r="N67" s="62"/>
    </row>
    <row r="68" spans="2:14">
      <c r="L68" s="62"/>
      <c r="N68" s="62"/>
    </row>
    <row r="69" spans="2:14">
      <c r="N69" s="62"/>
    </row>
    <row r="70" spans="2:14">
      <c r="B70" s="1"/>
      <c r="C70" s="1"/>
      <c r="D70" s="1"/>
    </row>
    <row r="71" spans="2:14">
      <c r="N71" s="62"/>
    </row>
    <row r="72" spans="2:14">
      <c r="N72" s="62"/>
    </row>
    <row r="73" spans="2:14">
      <c r="B73" s="1"/>
      <c r="C73" s="1"/>
      <c r="D73" s="1"/>
      <c r="L73" s="62"/>
    </row>
  </sheetData>
  <sheetProtection password="93EE" sheet="1" objects="1" scenarios="1"/>
  <mergeCells count="38">
    <mergeCell ref="E31:N31"/>
    <mergeCell ref="B32:D32"/>
    <mergeCell ref="B6:N6"/>
    <mergeCell ref="C15:D15"/>
    <mergeCell ref="E15:N15"/>
    <mergeCell ref="E16:N16"/>
    <mergeCell ref="E29:N29"/>
    <mergeCell ref="P48:P54"/>
    <mergeCell ref="M49:N49"/>
    <mergeCell ref="M50:N50"/>
    <mergeCell ref="C34:D34"/>
    <mergeCell ref="B33:D33"/>
    <mergeCell ref="C35:D35"/>
    <mergeCell ref="M46:N46"/>
    <mergeCell ref="M42:N42"/>
    <mergeCell ref="B44:O44"/>
    <mergeCell ref="M51:N51"/>
    <mergeCell ref="B48:J48"/>
    <mergeCell ref="M47:N48"/>
    <mergeCell ref="B42:L42"/>
    <mergeCell ref="M52:N52"/>
    <mergeCell ref="B47:L47"/>
    <mergeCell ref="M45:N45"/>
    <mergeCell ref="P3:P4"/>
    <mergeCell ref="B3:H3"/>
    <mergeCell ref="P7:P11"/>
    <mergeCell ref="B13:O13"/>
    <mergeCell ref="B8:N8"/>
    <mergeCell ref="D11:N11"/>
    <mergeCell ref="M4:O4"/>
    <mergeCell ref="B7:O7"/>
    <mergeCell ref="M55:N55"/>
    <mergeCell ref="C36:D36"/>
    <mergeCell ref="C37:D37"/>
    <mergeCell ref="C38:D38"/>
    <mergeCell ref="C39:D39"/>
    <mergeCell ref="M53:N53"/>
    <mergeCell ref="B53:H53"/>
  </mergeCells>
  <dataValidations count="1">
    <dataValidation type="list" allowBlank="1" showInputMessage="1" showErrorMessage="1" sqref="C9" xr:uid="{00000000-0002-0000-2900-000000000000}">
      <formula1>"X"</formula1>
    </dataValidation>
  </dataValidations>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P86"/>
  <sheetViews>
    <sheetView showGridLines="0" topLeftCell="A67" workbookViewId="0"/>
  </sheetViews>
  <sheetFormatPr defaultColWidth="9.140625" defaultRowHeight="14.25"/>
  <cols>
    <col min="1" max="1" width="9.140625" style="228" customWidth="1"/>
    <col min="2" max="2" width="3.140625" style="229" customWidth="1"/>
    <col min="3" max="3" width="2.140625" style="229" customWidth="1"/>
    <col min="4" max="4" width="10" style="229" customWidth="1"/>
    <col min="5" max="5" width="13.85546875" style="229" customWidth="1"/>
    <col min="6" max="6" width="9.85546875" style="229" customWidth="1"/>
    <col min="7" max="7" width="0.85546875" style="229" customWidth="1"/>
    <col min="8" max="8" width="11.42578125" style="228" customWidth="1"/>
    <col min="9" max="9" width="14.42578125" style="228" customWidth="1"/>
    <col min="10" max="10" width="10.42578125" style="229" customWidth="1"/>
    <col min="11" max="11" width="0.5703125" style="228" customWidth="1"/>
    <col min="12" max="12" width="11.42578125" style="228" customWidth="1"/>
    <col min="13" max="13" width="13.85546875" style="228" customWidth="1"/>
    <col min="14" max="14" width="9.85546875" style="228" customWidth="1"/>
    <col min="15" max="15" width="1.42578125" style="228" customWidth="1"/>
    <col min="16" max="16" width="15.42578125" style="228" customWidth="1"/>
    <col min="17" max="20" width="12" style="228" customWidth="1"/>
    <col min="21" max="21" width="9.140625" style="228" customWidth="1"/>
    <col min="22" max="16384" width="9.140625" style="228"/>
  </cols>
  <sheetData>
    <row r="1" spans="2:16" ht="15">
      <c r="B1" s="214" t="s">
        <v>592</v>
      </c>
      <c r="C1" s="214"/>
      <c r="D1" s="214"/>
      <c r="P1" s="1086" t="str">
        <f>CONCATENATE("ACCOUNTING PERIOD:  ",'General Data Input tab'!$D$2)</f>
        <v>ACCOUNTING PERIOD:  0</v>
      </c>
    </row>
    <row r="2" spans="2:16" ht="6.75" customHeight="1">
      <c r="E2" s="258"/>
      <c r="F2" s="257"/>
      <c r="G2" s="257"/>
      <c r="H2" s="257"/>
      <c r="I2" s="257"/>
      <c r="J2" s="257"/>
      <c r="K2" s="257"/>
      <c r="L2" s="257"/>
      <c r="M2" s="257"/>
      <c r="N2" s="257"/>
      <c r="O2" s="257"/>
    </row>
    <row r="3" spans="2:16" ht="15" customHeight="1">
      <c r="B3" s="1921" t="s">
        <v>960</v>
      </c>
      <c r="C3" s="1922"/>
      <c r="D3" s="1922"/>
      <c r="E3" s="1922"/>
      <c r="F3" s="1922"/>
      <c r="G3" s="1922"/>
      <c r="H3" s="1922"/>
      <c r="I3" s="298"/>
      <c r="J3" s="298"/>
      <c r="K3" s="298"/>
      <c r="L3" s="298"/>
      <c r="M3" s="298"/>
      <c r="N3" s="298"/>
      <c r="O3" s="1065" t="s">
        <v>599</v>
      </c>
      <c r="P3" s="1640" t="s">
        <v>961</v>
      </c>
    </row>
    <row r="4" spans="2:16" ht="21.2" customHeight="1">
      <c r="B4" s="1055">
        <f>'General Data Input tab'!C17</f>
        <v>0</v>
      </c>
      <c r="C4" s="1057"/>
      <c r="D4" s="1057"/>
      <c r="E4" s="1056"/>
      <c r="F4" s="1056"/>
      <c r="G4" s="1056"/>
      <c r="H4" s="1056"/>
      <c r="I4" s="1056"/>
      <c r="J4" s="1056"/>
      <c r="K4" s="1056"/>
      <c r="L4" s="1056"/>
      <c r="M4" s="1611" t="str">
        <f>IF('General Data Input tab'!K14&gt;0,'General Data Input tab'!K14," ")</f>
        <v xml:space="preserve"> </v>
      </c>
      <c r="N4" s="1611"/>
      <c r="O4" s="1612"/>
      <c r="P4" s="1641"/>
    </row>
    <row r="5" spans="2:16" ht="4.5" customHeight="1">
      <c r="B5" s="300"/>
      <c r="C5" s="409"/>
      <c r="D5" s="409"/>
      <c r="E5" s="409"/>
      <c r="F5" s="409"/>
      <c r="G5" s="409"/>
      <c r="H5" s="409"/>
      <c r="I5" s="409"/>
      <c r="J5" s="409"/>
      <c r="K5" s="409"/>
      <c r="L5" s="409"/>
      <c r="M5" s="409"/>
      <c r="N5" s="409"/>
      <c r="O5" s="303"/>
      <c r="P5" s="708"/>
    </row>
    <row r="6" spans="2:16" ht="17.25" customHeight="1">
      <c r="B6" s="1925" t="s">
        <v>593</v>
      </c>
      <c r="C6" s="1926"/>
      <c r="D6" s="1926"/>
      <c r="E6" s="1926"/>
      <c r="F6" s="1926"/>
      <c r="G6" s="1926"/>
      <c r="H6" s="1926"/>
      <c r="I6" s="1926"/>
      <c r="J6" s="1926"/>
      <c r="K6" s="1926"/>
      <c r="L6" s="1926"/>
      <c r="M6" s="1926"/>
      <c r="N6" s="1926"/>
      <c r="O6" s="1926"/>
      <c r="P6" s="1960">
        <v>6</v>
      </c>
    </row>
    <row r="7" spans="2:16" s="229" customFormat="1" ht="18.75" customHeight="1">
      <c r="B7" s="1953" t="s">
        <v>387</v>
      </c>
      <c r="C7" s="1954"/>
      <c r="D7" s="1955"/>
      <c r="E7" s="800" t="s">
        <v>389</v>
      </c>
      <c r="F7" s="800" t="s">
        <v>1312</v>
      </c>
      <c r="G7" s="801"/>
      <c r="H7" s="802" t="s">
        <v>387</v>
      </c>
      <c r="I7" s="800" t="s">
        <v>389</v>
      </c>
      <c r="J7" s="801" t="s">
        <v>1312</v>
      </c>
      <c r="K7" s="801"/>
      <c r="L7" s="801" t="s">
        <v>387</v>
      </c>
      <c r="M7" s="800" t="s">
        <v>389</v>
      </c>
      <c r="N7" s="800" t="s">
        <v>1312</v>
      </c>
      <c r="O7" s="1048"/>
      <c r="P7" s="1961"/>
    </row>
    <row r="8" spans="2:16" s="793" customFormat="1">
      <c r="B8" s="1936" t="s">
        <v>452</v>
      </c>
      <c r="C8" s="1937"/>
      <c r="D8" s="1938"/>
      <c r="E8" s="803" t="s">
        <v>388</v>
      </c>
      <c r="F8" s="803"/>
      <c r="G8" s="804"/>
      <c r="H8" s="805" t="s">
        <v>452</v>
      </c>
      <c r="I8" s="803" t="s">
        <v>388</v>
      </c>
      <c r="J8" s="804"/>
      <c r="K8" s="804"/>
      <c r="L8" s="804" t="s">
        <v>452</v>
      </c>
      <c r="M8" s="803" t="s">
        <v>388</v>
      </c>
      <c r="N8" s="809"/>
      <c r="O8" s="1049"/>
      <c r="P8" s="1961"/>
    </row>
    <row r="9" spans="2:16" ht="15.95" customHeight="1">
      <c r="B9" s="74"/>
      <c r="C9" s="1934"/>
      <c r="D9" s="1935"/>
      <c r="E9" s="964"/>
      <c r="F9" s="807" t="str">
        <f>IF(C9&gt;0,VLOOKUP(C9,Signals,5,FALSE)," ")</f>
        <v xml:space="preserve"> </v>
      </c>
      <c r="G9" s="808"/>
      <c r="H9" s="818"/>
      <c r="I9" s="964"/>
      <c r="J9" s="807" t="str">
        <f>IF(H9&gt;0,VLOOKUP(H9,Signals,5,FALSE)," ")</f>
        <v xml:space="preserve"> </v>
      </c>
      <c r="K9" s="806"/>
      <c r="L9" s="818"/>
      <c r="M9" s="966"/>
      <c r="N9" s="811" t="str">
        <f>IF(L9&gt;0,VLOOKUP(L9,Signals,5,FALSE)," ")</f>
        <v xml:space="preserve"> </v>
      </c>
      <c r="O9" s="1050"/>
      <c r="P9" s="1923" t="s">
        <v>1314</v>
      </c>
    </row>
    <row r="10" spans="2:16" ht="15.95" customHeight="1">
      <c r="B10" s="797"/>
      <c r="C10" s="1897"/>
      <c r="D10" s="1898"/>
      <c r="E10" s="965"/>
      <c r="F10" s="807" t="str">
        <f>IF(C10&gt;0,VLOOKUP(C10,Signals,5,FALSE)," ")</f>
        <v xml:space="preserve"> </v>
      </c>
      <c r="G10" s="808"/>
      <c r="H10" s="819"/>
      <c r="I10" s="965"/>
      <c r="J10" s="807" t="str">
        <f>IF(H10&gt;0,VLOOKUP(H10,Signals,5,FALSE)," ")</f>
        <v xml:space="preserve"> </v>
      </c>
      <c r="K10" s="808"/>
      <c r="L10" s="819"/>
      <c r="M10" s="856"/>
      <c r="N10" s="815" t="str">
        <f>IF(L10&gt;0,VLOOKUP(L10,Signals,5,FALSE)," ")</f>
        <v xml:space="preserve"> </v>
      </c>
      <c r="O10" s="1051"/>
      <c r="P10" s="1923"/>
    </row>
    <row r="11" spans="2:16" ht="15.95" customHeight="1">
      <c r="B11" s="74"/>
      <c r="C11" s="1897"/>
      <c r="D11" s="1898"/>
      <c r="E11" s="964"/>
      <c r="F11" s="807" t="str">
        <f>IF(C11&gt;0,VLOOKUP(C11,Signals,5,FALSE)," ")</f>
        <v xml:space="preserve"> </v>
      </c>
      <c r="G11" s="806"/>
      <c r="H11" s="818"/>
      <c r="I11" s="964"/>
      <c r="J11" s="807" t="str">
        <f>IF(H11&gt;0,VLOOKUP(H11,Signals,5,FALSE)," ")</f>
        <v xml:space="preserve"> </v>
      </c>
      <c r="K11" s="806"/>
      <c r="L11" s="818"/>
      <c r="M11" s="966"/>
      <c r="N11" s="815" t="str">
        <f>IF(L11&gt;0,VLOOKUP(L11,Signals,5,FALSE)," ")</f>
        <v xml:space="preserve"> </v>
      </c>
      <c r="O11" s="1051"/>
      <c r="P11" s="126"/>
    </row>
    <row r="12" spans="2:16" ht="15.95" customHeight="1">
      <c r="B12" s="797"/>
      <c r="C12" s="1897"/>
      <c r="D12" s="1898"/>
      <c r="E12" s="965"/>
      <c r="F12" s="807" t="str">
        <f t="shared" ref="F12:F63" si="0">IF(C12&gt;0,VLOOKUP(C12,Signals,5,FALSE)," ")</f>
        <v xml:space="preserve"> </v>
      </c>
      <c r="G12" s="808"/>
      <c r="H12" s="819"/>
      <c r="I12" s="965"/>
      <c r="J12" s="807" t="str">
        <f t="shared" ref="J12:J63" si="1">IF(H12&gt;0,VLOOKUP(H12,Signals,5,FALSE)," ")</f>
        <v xml:space="preserve"> </v>
      </c>
      <c r="K12" s="808"/>
      <c r="L12" s="819"/>
      <c r="M12" s="856"/>
      <c r="N12" s="815" t="str">
        <f t="shared" ref="N12:N63" si="2">IF(L12&gt;0,VLOOKUP(L12,Signals,5,FALSE)," ")</f>
        <v xml:space="preserve"> </v>
      </c>
      <c r="O12" s="1051"/>
      <c r="P12" s="126"/>
    </row>
    <row r="13" spans="2:16" ht="15.95" customHeight="1">
      <c r="B13" s="797"/>
      <c r="C13" s="1897"/>
      <c r="D13" s="1898"/>
      <c r="E13" s="965"/>
      <c r="F13" s="807" t="str">
        <f t="shared" si="0"/>
        <v xml:space="preserve"> </v>
      </c>
      <c r="G13" s="808"/>
      <c r="H13" s="819"/>
      <c r="I13" s="965"/>
      <c r="J13" s="807" t="str">
        <f t="shared" si="1"/>
        <v xml:space="preserve"> </v>
      </c>
      <c r="K13" s="808"/>
      <c r="L13" s="819"/>
      <c r="M13" s="856"/>
      <c r="N13" s="815" t="str">
        <f t="shared" si="2"/>
        <v xml:space="preserve"> </v>
      </c>
      <c r="O13" s="1051"/>
      <c r="P13" s="126"/>
    </row>
    <row r="14" spans="2:16" ht="15.95" customHeight="1">
      <c r="B14" s="797"/>
      <c r="C14" s="1897"/>
      <c r="D14" s="1898"/>
      <c r="E14" s="965"/>
      <c r="F14" s="807" t="str">
        <f t="shared" si="0"/>
        <v xml:space="preserve"> </v>
      </c>
      <c r="G14" s="808"/>
      <c r="H14" s="819"/>
      <c r="I14" s="965"/>
      <c r="J14" s="807" t="str">
        <f t="shared" si="1"/>
        <v xml:space="preserve"> </v>
      </c>
      <c r="K14" s="808"/>
      <c r="L14" s="819"/>
      <c r="M14" s="856"/>
      <c r="N14" s="815" t="str">
        <f t="shared" si="2"/>
        <v xml:space="preserve"> </v>
      </c>
      <c r="O14" s="1051"/>
      <c r="P14" s="126"/>
    </row>
    <row r="15" spans="2:16" ht="15.95" customHeight="1">
      <c r="B15" s="797"/>
      <c r="C15" s="1897"/>
      <c r="D15" s="1898"/>
      <c r="E15" s="965"/>
      <c r="F15" s="807" t="str">
        <f t="shared" si="0"/>
        <v xml:space="preserve"> </v>
      </c>
      <c r="G15" s="808"/>
      <c r="H15" s="819"/>
      <c r="I15" s="965"/>
      <c r="J15" s="807" t="str">
        <f t="shared" si="1"/>
        <v xml:space="preserve"> </v>
      </c>
      <c r="K15" s="808"/>
      <c r="L15" s="819"/>
      <c r="M15" s="856"/>
      <c r="N15" s="815" t="str">
        <f t="shared" si="2"/>
        <v xml:space="preserve"> </v>
      </c>
      <c r="O15" s="1051"/>
      <c r="P15" s="126"/>
    </row>
    <row r="16" spans="2:16" ht="15.95" customHeight="1">
      <c r="B16" s="797"/>
      <c r="C16" s="1897"/>
      <c r="D16" s="1898"/>
      <c r="E16" s="965"/>
      <c r="F16" s="807" t="str">
        <f t="shared" si="0"/>
        <v xml:space="preserve"> </v>
      </c>
      <c r="G16" s="808"/>
      <c r="H16" s="819"/>
      <c r="I16" s="965"/>
      <c r="J16" s="807" t="str">
        <f t="shared" si="1"/>
        <v xml:space="preserve"> </v>
      </c>
      <c r="K16" s="808"/>
      <c r="L16" s="819"/>
      <c r="M16" s="856"/>
      <c r="N16" s="815" t="str">
        <f t="shared" si="2"/>
        <v xml:space="preserve"> </v>
      </c>
      <c r="O16" s="1051"/>
      <c r="P16" s="126"/>
    </row>
    <row r="17" spans="2:16" ht="15.95" customHeight="1">
      <c r="B17" s="797"/>
      <c r="C17" s="1897"/>
      <c r="D17" s="1898"/>
      <c r="E17" s="965"/>
      <c r="F17" s="807" t="str">
        <f t="shared" si="0"/>
        <v xml:space="preserve"> </v>
      </c>
      <c r="G17" s="808"/>
      <c r="H17" s="819"/>
      <c r="I17" s="965"/>
      <c r="J17" s="807" t="str">
        <f t="shared" si="1"/>
        <v xml:space="preserve"> </v>
      </c>
      <c r="K17" s="808"/>
      <c r="L17" s="819"/>
      <c r="M17" s="856"/>
      <c r="N17" s="815" t="str">
        <f t="shared" si="2"/>
        <v xml:space="preserve"> </v>
      </c>
      <c r="O17" s="1051"/>
      <c r="P17" s="126"/>
    </row>
    <row r="18" spans="2:16" ht="15.95" customHeight="1">
      <c r="B18" s="797"/>
      <c r="C18" s="1897"/>
      <c r="D18" s="1898"/>
      <c r="E18" s="965"/>
      <c r="F18" s="807" t="str">
        <f t="shared" si="0"/>
        <v xml:space="preserve"> </v>
      </c>
      <c r="G18" s="808"/>
      <c r="H18" s="819"/>
      <c r="I18" s="965"/>
      <c r="J18" s="807" t="str">
        <f t="shared" si="1"/>
        <v xml:space="preserve"> </v>
      </c>
      <c r="K18" s="808"/>
      <c r="L18" s="819"/>
      <c r="M18" s="856"/>
      <c r="N18" s="815" t="str">
        <f t="shared" si="2"/>
        <v xml:space="preserve"> </v>
      </c>
      <c r="O18" s="1051"/>
      <c r="P18" s="126"/>
    </row>
    <row r="19" spans="2:16" ht="15.95" customHeight="1">
      <c r="B19" s="797"/>
      <c r="C19" s="1897"/>
      <c r="D19" s="1898"/>
      <c r="E19" s="965"/>
      <c r="F19" s="807" t="str">
        <f t="shared" si="0"/>
        <v xml:space="preserve"> </v>
      </c>
      <c r="G19" s="808"/>
      <c r="H19" s="819"/>
      <c r="I19" s="965"/>
      <c r="J19" s="807" t="str">
        <f t="shared" si="1"/>
        <v xml:space="preserve"> </v>
      </c>
      <c r="K19" s="808"/>
      <c r="L19" s="819"/>
      <c r="M19" s="856"/>
      <c r="N19" s="815" t="str">
        <f t="shared" si="2"/>
        <v xml:space="preserve"> </v>
      </c>
      <c r="O19" s="1051"/>
      <c r="P19" s="126"/>
    </row>
    <row r="20" spans="2:16" ht="15.95" customHeight="1">
      <c r="B20" s="797"/>
      <c r="C20" s="1897"/>
      <c r="D20" s="1898"/>
      <c r="E20" s="965"/>
      <c r="F20" s="807" t="str">
        <f t="shared" si="0"/>
        <v xml:space="preserve"> </v>
      </c>
      <c r="G20" s="808"/>
      <c r="H20" s="819"/>
      <c r="I20" s="965"/>
      <c r="J20" s="807" t="str">
        <f t="shared" si="1"/>
        <v xml:space="preserve"> </v>
      </c>
      <c r="K20" s="808"/>
      <c r="L20" s="819"/>
      <c r="M20" s="856"/>
      <c r="N20" s="815" t="str">
        <f t="shared" si="2"/>
        <v xml:space="preserve"> </v>
      </c>
      <c r="O20" s="1051"/>
      <c r="P20" s="126"/>
    </row>
    <row r="21" spans="2:16" ht="15.95" customHeight="1">
      <c r="B21" s="797"/>
      <c r="C21" s="1897"/>
      <c r="D21" s="1898"/>
      <c r="E21" s="965"/>
      <c r="F21" s="807" t="str">
        <f t="shared" si="0"/>
        <v xml:space="preserve"> </v>
      </c>
      <c r="G21" s="808"/>
      <c r="H21" s="819"/>
      <c r="I21" s="965"/>
      <c r="J21" s="807" t="str">
        <f t="shared" si="1"/>
        <v xml:space="preserve"> </v>
      </c>
      <c r="K21" s="808"/>
      <c r="L21" s="819"/>
      <c r="M21" s="856"/>
      <c r="N21" s="815" t="str">
        <f t="shared" si="2"/>
        <v xml:space="preserve"> </v>
      </c>
      <c r="O21" s="1051"/>
      <c r="P21" s="126"/>
    </row>
    <row r="22" spans="2:16" ht="15.95" customHeight="1">
      <c r="B22" s="797"/>
      <c r="C22" s="1897"/>
      <c r="D22" s="1898"/>
      <c r="E22" s="965"/>
      <c r="F22" s="807" t="str">
        <f t="shared" ref="F22:F38" si="3">IF(C22&gt;0,VLOOKUP(C22,Signals,5,FALSE)," ")</f>
        <v xml:space="preserve"> </v>
      </c>
      <c r="G22" s="808"/>
      <c r="H22" s="819"/>
      <c r="I22" s="965"/>
      <c r="J22" s="807" t="str">
        <f t="shared" ref="J22:J38" si="4">IF(H22&gt;0,VLOOKUP(H22,Signals,5,FALSE)," ")</f>
        <v xml:space="preserve"> </v>
      </c>
      <c r="K22" s="808"/>
      <c r="L22" s="819"/>
      <c r="M22" s="856"/>
      <c r="N22" s="815" t="str">
        <f t="shared" ref="N22:N38" si="5">IF(L22&gt;0,VLOOKUP(L22,Signals,5,FALSE)," ")</f>
        <v xml:space="preserve"> </v>
      </c>
      <c r="O22" s="1051"/>
      <c r="P22" s="126"/>
    </row>
    <row r="23" spans="2:16" ht="15.95" customHeight="1">
      <c r="B23" s="797"/>
      <c r="C23" s="1897"/>
      <c r="D23" s="1898"/>
      <c r="E23" s="965"/>
      <c r="F23" s="807" t="str">
        <f t="shared" si="3"/>
        <v xml:space="preserve"> </v>
      </c>
      <c r="G23" s="808"/>
      <c r="H23" s="819"/>
      <c r="I23" s="965"/>
      <c r="J23" s="807" t="str">
        <f t="shared" si="4"/>
        <v xml:space="preserve"> </v>
      </c>
      <c r="K23" s="808"/>
      <c r="L23" s="819"/>
      <c r="M23" s="856"/>
      <c r="N23" s="815" t="str">
        <f t="shared" si="5"/>
        <v xml:space="preserve"> </v>
      </c>
      <c r="O23" s="1051"/>
      <c r="P23" s="126"/>
    </row>
    <row r="24" spans="2:16" ht="15.95" customHeight="1">
      <c r="B24" s="797"/>
      <c r="C24" s="1897"/>
      <c r="D24" s="1898"/>
      <c r="E24" s="965"/>
      <c r="F24" s="807" t="str">
        <f t="shared" si="3"/>
        <v xml:space="preserve"> </v>
      </c>
      <c r="G24" s="808"/>
      <c r="H24" s="819"/>
      <c r="I24" s="965"/>
      <c r="J24" s="807" t="str">
        <f t="shared" si="4"/>
        <v xml:space="preserve"> </v>
      </c>
      <c r="K24" s="808"/>
      <c r="L24" s="819"/>
      <c r="M24" s="856"/>
      <c r="N24" s="815" t="str">
        <f t="shared" si="5"/>
        <v xml:space="preserve"> </v>
      </c>
      <c r="O24" s="1051"/>
      <c r="P24" s="126"/>
    </row>
    <row r="25" spans="2:16" ht="15.95" customHeight="1">
      <c r="B25" s="797"/>
      <c r="C25" s="1897"/>
      <c r="D25" s="1898"/>
      <c r="E25" s="965"/>
      <c r="F25" s="807" t="str">
        <f t="shared" si="3"/>
        <v xml:space="preserve"> </v>
      </c>
      <c r="G25" s="808"/>
      <c r="H25" s="819"/>
      <c r="I25" s="965"/>
      <c r="J25" s="807" t="str">
        <f t="shared" si="4"/>
        <v xml:space="preserve"> </v>
      </c>
      <c r="K25" s="808"/>
      <c r="L25" s="819"/>
      <c r="M25" s="856"/>
      <c r="N25" s="815" t="str">
        <f t="shared" si="5"/>
        <v xml:space="preserve"> </v>
      </c>
      <c r="O25" s="1051"/>
      <c r="P25" s="126"/>
    </row>
    <row r="26" spans="2:16" ht="15.95" customHeight="1">
      <c r="B26" s="797"/>
      <c r="C26" s="1897"/>
      <c r="D26" s="1898"/>
      <c r="E26" s="965"/>
      <c r="F26" s="807" t="str">
        <f t="shared" si="3"/>
        <v xml:space="preserve"> </v>
      </c>
      <c r="G26" s="808"/>
      <c r="H26" s="819"/>
      <c r="I26" s="965"/>
      <c r="J26" s="807" t="str">
        <f t="shared" si="4"/>
        <v xml:space="preserve"> </v>
      </c>
      <c r="K26" s="808"/>
      <c r="L26" s="819"/>
      <c r="M26" s="856"/>
      <c r="N26" s="815" t="str">
        <f t="shared" si="5"/>
        <v xml:space="preserve"> </v>
      </c>
      <c r="O26" s="1051"/>
      <c r="P26" s="126"/>
    </row>
    <row r="27" spans="2:16" ht="15.95" customHeight="1">
      <c r="B27" s="797"/>
      <c r="C27" s="1897"/>
      <c r="D27" s="1898"/>
      <c r="E27" s="965"/>
      <c r="F27" s="807" t="str">
        <f t="shared" si="3"/>
        <v xml:space="preserve"> </v>
      </c>
      <c r="G27" s="808"/>
      <c r="H27" s="819"/>
      <c r="I27" s="965"/>
      <c r="J27" s="807" t="str">
        <f t="shared" si="4"/>
        <v xml:space="preserve"> </v>
      </c>
      <c r="K27" s="808"/>
      <c r="L27" s="819"/>
      <c r="M27" s="856"/>
      <c r="N27" s="815" t="str">
        <f t="shared" si="5"/>
        <v xml:space="preserve"> </v>
      </c>
      <c r="O27" s="1051"/>
      <c r="P27" s="126"/>
    </row>
    <row r="28" spans="2:16" ht="15.95" customHeight="1">
      <c r="B28" s="797"/>
      <c r="C28" s="1897"/>
      <c r="D28" s="1898"/>
      <c r="E28" s="965"/>
      <c r="F28" s="807" t="str">
        <f t="shared" si="3"/>
        <v xml:space="preserve"> </v>
      </c>
      <c r="G28" s="808"/>
      <c r="H28" s="819"/>
      <c r="I28" s="965"/>
      <c r="J28" s="807" t="str">
        <f t="shared" si="4"/>
        <v xml:space="preserve"> </v>
      </c>
      <c r="K28" s="808"/>
      <c r="L28" s="819"/>
      <c r="M28" s="856"/>
      <c r="N28" s="815" t="str">
        <f t="shared" si="5"/>
        <v xml:space="preserve"> </v>
      </c>
      <c r="O28" s="1051"/>
      <c r="P28" s="126"/>
    </row>
    <row r="29" spans="2:16" ht="15.95" customHeight="1">
      <c r="B29" s="797"/>
      <c r="C29" s="1897"/>
      <c r="D29" s="1898"/>
      <c r="E29" s="965"/>
      <c r="F29" s="807" t="str">
        <f t="shared" si="3"/>
        <v xml:space="preserve"> </v>
      </c>
      <c r="G29" s="808"/>
      <c r="H29" s="819"/>
      <c r="I29" s="965"/>
      <c r="J29" s="807" t="str">
        <f t="shared" si="4"/>
        <v xml:space="preserve"> </v>
      </c>
      <c r="K29" s="808"/>
      <c r="L29" s="819"/>
      <c r="M29" s="856"/>
      <c r="N29" s="815" t="str">
        <f t="shared" si="5"/>
        <v xml:space="preserve"> </v>
      </c>
      <c r="O29" s="1051"/>
      <c r="P29" s="126"/>
    </row>
    <row r="30" spans="2:16" ht="15.95" customHeight="1">
      <c r="B30" s="797"/>
      <c r="C30" s="1897"/>
      <c r="D30" s="1898"/>
      <c r="E30" s="965"/>
      <c r="F30" s="807" t="str">
        <f t="shared" si="3"/>
        <v xml:space="preserve"> </v>
      </c>
      <c r="G30" s="808"/>
      <c r="H30" s="819"/>
      <c r="I30" s="965"/>
      <c r="J30" s="807" t="str">
        <f t="shared" si="4"/>
        <v xml:space="preserve"> </v>
      </c>
      <c r="K30" s="808"/>
      <c r="L30" s="819"/>
      <c r="M30" s="856"/>
      <c r="N30" s="815" t="str">
        <f t="shared" si="5"/>
        <v xml:space="preserve"> </v>
      </c>
      <c r="O30" s="1051"/>
      <c r="P30" s="126"/>
    </row>
    <row r="31" spans="2:16" ht="15.95" customHeight="1">
      <c r="B31" s="797"/>
      <c r="C31" s="1897"/>
      <c r="D31" s="1898"/>
      <c r="E31" s="965"/>
      <c r="F31" s="807" t="str">
        <f t="shared" si="3"/>
        <v xml:space="preserve"> </v>
      </c>
      <c r="G31" s="808"/>
      <c r="H31" s="819"/>
      <c r="I31" s="965"/>
      <c r="J31" s="807" t="str">
        <f t="shared" si="4"/>
        <v xml:space="preserve"> </v>
      </c>
      <c r="K31" s="808"/>
      <c r="L31" s="819"/>
      <c r="M31" s="856"/>
      <c r="N31" s="815" t="str">
        <f t="shared" si="5"/>
        <v xml:space="preserve"> </v>
      </c>
      <c r="O31" s="1051"/>
      <c r="P31" s="126"/>
    </row>
    <row r="32" spans="2:16" ht="15.95" customHeight="1">
      <c r="B32" s="797"/>
      <c r="C32" s="1897"/>
      <c r="D32" s="1898"/>
      <c r="E32" s="965"/>
      <c r="F32" s="807" t="str">
        <f t="shared" si="3"/>
        <v xml:space="preserve"> </v>
      </c>
      <c r="G32" s="808"/>
      <c r="H32" s="819"/>
      <c r="I32" s="965"/>
      <c r="J32" s="807" t="str">
        <f t="shared" si="4"/>
        <v xml:space="preserve"> </v>
      </c>
      <c r="K32" s="808"/>
      <c r="L32" s="819"/>
      <c r="M32" s="856"/>
      <c r="N32" s="815" t="str">
        <f t="shared" si="5"/>
        <v xml:space="preserve"> </v>
      </c>
      <c r="O32" s="1051"/>
      <c r="P32" s="126"/>
    </row>
    <row r="33" spans="2:16" ht="15.95" customHeight="1">
      <c r="B33" s="797"/>
      <c r="C33" s="1897"/>
      <c r="D33" s="1898"/>
      <c r="E33" s="965"/>
      <c r="F33" s="807" t="str">
        <f t="shared" si="3"/>
        <v xml:space="preserve"> </v>
      </c>
      <c r="G33" s="808"/>
      <c r="H33" s="819"/>
      <c r="I33" s="965"/>
      <c r="J33" s="807" t="str">
        <f t="shared" si="4"/>
        <v xml:space="preserve"> </v>
      </c>
      <c r="K33" s="808"/>
      <c r="L33" s="819"/>
      <c r="M33" s="856"/>
      <c r="N33" s="815" t="str">
        <f t="shared" si="5"/>
        <v xml:space="preserve"> </v>
      </c>
      <c r="O33" s="1051"/>
      <c r="P33" s="126"/>
    </row>
    <row r="34" spans="2:16" ht="15.95" customHeight="1">
      <c r="B34" s="797"/>
      <c r="C34" s="1897"/>
      <c r="D34" s="1898"/>
      <c r="E34" s="965"/>
      <c r="F34" s="807" t="str">
        <f t="shared" si="3"/>
        <v xml:space="preserve"> </v>
      </c>
      <c r="G34" s="808"/>
      <c r="H34" s="819"/>
      <c r="I34" s="965"/>
      <c r="J34" s="807" t="str">
        <f t="shared" si="4"/>
        <v xml:space="preserve"> </v>
      </c>
      <c r="K34" s="808"/>
      <c r="L34" s="819"/>
      <c r="M34" s="856"/>
      <c r="N34" s="815" t="str">
        <f t="shared" si="5"/>
        <v xml:space="preserve"> </v>
      </c>
      <c r="O34" s="1051"/>
      <c r="P34" s="126"/>
    </row>
    <row r="35" spans="2:16" ht="15.95" customHeight="1">
      <c r="B35" s="797"/>
      <c r="C35" s="1897"/>
      <c r="D35" s="1898"/>
      <c r="E35" s="965"/>
      <c r="F35" s="807" t="str">
        <f t="shared" si="3"/>
        <v xml:space="preserve"> </v>
      </c>
      <c r="G35" s="808"/>
      <c r="H35" s="819"/>
      <c r="I35" s="965"/>
      <c r="J35" s="807" t="str">
        <f t="shared" si="4"/>
        <v xml:space="preserve"> </v>
      </c>
      <c r="K35" s="808"/>
      <c r="L35" s="819"/>
      <c r="M35" s="856"/>
      <c r="N35" s="815" t="str">
        <f t="shared" si="5"/>
        <v xml:space="preserve"> </v>
      </c>
      <c r="O35" s="1051"/>
      <c r="P35" s="126"/>
    </row>
    <row r="36" spans="2:16" ht="15.95" customHeight="1">
      <c r="B36" s="797"/>
      <c r="C36" s="1897"/>
      <c r="D36" s="1898"/>
      <c r="E36" s="965"/>
      <c r="F36" s="807" t="str">
        <f t="shared" si="3"/>
        <v xml:space="preserve"> </v>
      </c>
      <c r="G36" s="808"/>
      <c r="H36" s="819"/>
      <c r="I36" s="965"/>
      <c r="J36" s="807" t="str">
        <f t="shared" si="4"/>
        <v xml:space="preserve"> </v>
      </c>
      <c r="K36" s="808"/>
      <c r="L36" s="819"/>
      <c r="M36" s="856"/>
      <c r="N36" s="815" t="str">
        <f t="shared" si="5"/>
        <v xml:space="preserve"> </v>
      </c>
      <c r="O36" s="1051"/>
      <c r="P36" s="126"/>
    </row>
    <row r="37" spans="2:16" ht="15.95" customHeight="1">
      <c r="B37" s="797"/>
      <c r="C37" s="1897"/>
      <c r="D37" s="1898"/>
      <c r="E37" s="965"/>
      <c r="F37" s="807" t="str">
        <f t="shared" si="3"/>
        <v xml:space="preserve"> </v>
      </c>
      <c r="G37" s="808"/>
      <c r="H37" s="819"/>
      <c r="I37" s="965"/>
      <c r="J37" s="807" t="str">
        <f t="shared" si="4"/>
        <v xml:space="preserve"> </v>
      </c>
      <c r="K37" s="808"/>
      <c r="L37" s="819"/>
      <c r="M37" s="856"/>
      <c r="N37" s="815" t="str">
        <f t="shared" si="5"/>
        <v xml:space="preserve"> </v>
      </c>
      <c r="O37" s="1051"/>
      <c r="P37" s="126"/>
    </row>
    <row r="38" spans="2:16" ht="15.95" customHeight="1">
      <c r="B38" s="797"/>
      <c r="C38" s="1897"/>
      <c r="D38" s="1898"/>
      <c r="E38" s="965"/>
      <c r="F38" s="807" t="str">
        <f t="shared" si="3"/>
        <v xml:space="preserve"> </v>
      </c>
      <c r="G38" s="808"/>
      <c r="H38" s="819"/>
      <c r="I38" s="965"/>
      <c r="J38" s="807" t="str">
        <f t="shared" si="4"/>
        <v xml:space="preserve"> </v>
      </c>
      <c r="K38" s="808"/>
      <c r="L38" s="819"/>
      <c r="M38" s="856"/>
      <c r="N38" s="815" t="str">
        <f t="shared" si="5"/>
        <v xml:space="preserve"> </v>
      </c>
      <c r="O38" s="1051"/>
      <c r="P38" s="126"/>
    </row>
    <row r="39" spans="2:16" ht="15.95" customHeight="1">
      <c r="B39" s="797"/>
      <c r="C39" s="1897"/>
      <c r="D39" s="1898"/>
      <c r="E39" s="965"/>
      <c r="F39" s="807" t="str">
        <f t="shared" si="0"/>
        <v xml:space="preserve"> </v>
      </c>
      <c r="G39" s="808"/>
      <c r="H39" s="819"/>
      <c r="I39" s="965"/>
      <c r="J39" s="807" t="str">
        <f t="shared" si="1"/>
        <v xml:space="preserve"> </v>
      </c>
      <c r="K39" s="808"/>
      <c r="L39" s="819"/>
      <c r="M39" s="856"/>
      <c r="N39" s="815" t="str">
        <f t="shared" si="2"/>
        <v xml:space="preserve"> </v>
      </c>
      <c r="O39" s="1051"/>
      <c r="P39" s="126"/>
    </row>
    <row r="40" spans="2:16" ht="15.95" customHeight="1">
      <c r="B40" s="797"/>
      <c r="C40" s="1897"/>
      <c r="D40" s="1898"/>
      <c r="E40" s="965"/>
      <c r="F40" s="807" t="str">
        <f t="shared" si="0"/>
        <v xml:space="preserve"> </v>
      </c>
      <c r="G40" s="808"/>
      <c r="H40" s="819"/>
      <c r="I40" s="965"/>
      <c r="J40" s="807" t="str">
        <f t="shared" si="1"/>
        <v xml:space="preserve"> </v>
      </c>
      <c r="K40" s="808"/>
      <c r="L40" s="819"/>
      <c r="M40" s="856"/>
      <c r="N40" s="815" t="str">
        <f t="shared" si="2"/>
        <v xml:space="preserve"> </v>
      </c>
      <c r="O40" s="1051"/>
      <c r="P40" s="126"/>
    </row>
    <row r="41" spans="2:16" ht="15.95" customHeight="1">
      <c r="B41" s="797"/>
      <c r="C41" s="1897"/>
      <c r="D41" s="1898"/>
      <c r="E41" s="965"/>
      <c r="F41" s="807" t="str">
        <f t="shared" si="0"/>
        <v xml:space="preserve"> </v>
      </c>
      <c r="G41" s="808"/>
      <c r="H41" s="819"/>
      <c r="I41" s="965"/>
      <c r="J41" s="807" t="str">
        <f t="shared" si="1"/>
        <v xml:space="preserve"> </v>
      </c>
      <c r="K41" s="808"/>
      <c r="L41" s="819"/>
      <c r="M41" s="856"/>
      <c r="N41" s="815" t="str">
        <f t="shared" si="2"/>
        <v xml:space="preserve"> </v>
      </c>
      <c r="O41" s="1051"/>
      <c r="P41" s="126"/>
    </row>
    <row r="42" spans="2:16" ht="15.95" customHeight="1">
      <c r="B42" s="797"/>
      <c r="C42" s="1897"/>
      <c r="D42" s="1898"/>
      <c r="E42" s="965"/>
      <c r="F42" s="807" t="str">
        <f t="shared" si="0"/>
        <v xml:space="preserve"> </v>
      </c>
      <c r="G42" s="808"/>
      <c r="H42" s="819"/>
      <c r="I42" s="965"/>
      <c r="J42" s="807" t="str">
        <f t="shared" si="1"/>
        <v xml:space="preserve"> </v>
      </c>
      <c r="K42" s="808"/>
      <c r="L42" s="819"/>
      <c r="M42" s="856"/>
      <c r="N42" s="815" t="str">
        <f t="shared" si="2"/>
        <v xml:space="preserve"> </v>
      </c>
      <c r="O42" s="1051"/>
      <c r="P42" s="126"/>
    </row>
    <row r="43" spans="2:16" ht="15.95" customHeight="1">
      <c r="B43" s="797"/>
      <c r="C43" s="1897"/>
      <c r="D43" s="1898"/>
      <c r="E43" s="965"/>
      <c r="F43" s="807" t="str">
        <f t="shared" si="0"/>
        <v xml:space="preserve"> </v>
      </c>
      <c r="G43" s="808"/>
      <c r="H43" s="819"/>
      <c r="I43" s="965"/>
      <c r="J43" s="807" t="str">
        <f t="shared" si="1"/>
        <v xml:space="preserve"> </v>
      </c>
      <c r="K43" s="808"/>
      <c r="L43" s="819"/>
      <c r="M43" s="856"/>
      <c r="N43" s="815" t="str">
        <f t="shared" si="2"/>
        <v xml:space="preserve"> </v>
      </c>
      <c r="O43" s="1051"/>
      <c r="P43" s="126"/>
    </row>
    <row r="44" spans="2:16" ht="15.95" customHeight="1">
      <c r="B44" s="797"/>
      <c r="C44" s="1897"/>
      <c r="D44" s="1898"/>
      <c r="E44" s="965"/>
      <c r="F44" s="807" t="str">
        <f t="shared" si="0"/>
        <v xml:space="preserve"> </v>
      </c>
      <c r="G44" s="808"/>
      <c r="H44" s="819"/>
      <c r="I44" s="965"/>
      <c r="J44" s="807" t="str">
        <f t="shared" si="1"/>
        <v xml:space="preserve"> </v>
      </c>
      <c r="K44" s="808"/>
      <c r="L44" s="819"/>
      <c r="M44" s="856"/>
      <c r="N44" s="815" t="str">
        <f t="shared" si="2"/>
        <v xml:space="preserve"> </v>
      </c>
      <c r="O44" s="1051"/>
      <c r="P44" s="126"/>
    </row>
    <row r="45" spans="2:16" ht="15.95" customHeight="1">
      <c r="B45" s="797"/>
      <c r="C45" s="1897"/>
      <c r="D45" s="1898"/>
      <c r="E45" s="965"/>
      <c r="F45" s="807" t="str">
        <f t="shared" si="0"/>
        <v xml:space="preserve"> </v>
      </c>
      <c r="G45" s="808"/>
      <c r="H45" s="819"/>
      <c r="I45" s="965"/>
      <c r="J45" s="807" t="str">
        <f t="shared" si="1"/>
        <v xml:space="preserve"> </v>
      </c>
      <c r="K45" s="808"/>
      <c r="L45" s="819"/>
      <c r="M45" s="856"/>
      <c r="N45" s="815" t="str">
        <f t="shared" si="2"/>
        <v xml:space="preserve"> </v>
      </c>
      <c r="O45" s="1051"/>
      <c r="P45" s="126"/>
    </row>
    <row r="46" spans="2:16" ht="15.95" customHeight="1">
      <c r="B46" s="797"/>
      <c r="C46" s="1897"/>
      <c r="D46" s="1898"/>
      <c r="E46" s="965"/>
      <c r="F46" s="807" t="str">
        <f t="shared" si="0"/>
        <v xml:space="preserve"> </v>
      </c>
      <c r="G46" s="808"/>
      <c r="H46" s="819"/>
      <c r="I46" s="965"/>
      <c r="J46" s="807" t="str">
        <f t="shared" si="1"/>
        <v xml:space="preserve"> </v>
      </c>
      <c r="K46" s="808"/>
      <c r="L46" s="819"/>
      <c r="M46" s="856"/>
      <c r="N46" s="815" t="str">
        <f t="shared" si="2"/>
        <v xml:space="preserve"> </v>
      </c>
      <c r="O46" s="1051"/>
      <c r="P46" s="126"/>
    </row>
    <row r="47" spans="2:16" ht="15.95" customHeight="1">
      <c r="B47" s="797"/>
      <c r="C47" s="1897"/>
      <c r="D47" s="1898"/>
      <c r="E47" s="965"/>
      <c r="F47" s="807" t="str">
        <f t="shared" si="0"/>
        <v xml:space="preserve"> </v>
      </c>
      <c r="G47" s="808"/>
      <c r="H47" s="819"/>
      <c r="I47" s="965"/>
      <c r="J47" s="807" t="str">
        <f t="shared" si="1"/>
        <v xml:space="preserve"> </v>
      </c>
      <c r="K47" s="808"/>
      <c r="L47" s="819"/>
      <c r="M47" s="856"/>
      <c r="N47" s="815" t="str">
        <f t="shared" si="2"/>
        <v xml:space="preserve"> </v>
      </c>
      <c r="O47" s="1051"/>
      <c r="P47" s="126"/>
    </row>
    <row r="48" spans="2:16" ht="15.95" customHeight="1">
      <c r="B48" s="797"/>
      <c r="C48" s="1897"/>
      <c r="D48" s="1898"/>
      <c r="E48" s="965"/>
      <c r="F48" s="807" t="str">
        <f t="shared" si="0"/>
        <v xml:space="preserve"> </v>
      </c>
      <c r="G48" s="808"/>
      <c r="H48" s="819"/>
      <c r="I48" s="965"/>
      <c r="J48" s="807" t="str">
        <f t="shared" si="1"/>
        <v xml:space="preserve"> </v>
      </c>
      <c r="K48" s="808"/>
      <c r="L48" s="819"/>
      <c r="M48" s="856"/>
      <c r="N48" s="815" t="str">
        <f t="shared" si="2"/>
        <v xml:space="preserve"> </v>
      </c>
      <c r="O48" s="1051"/>
      <c r="P48" s="126"/>
    </row>
    <row r="49" spans="2:16" ht="15.95" customHeight="1">
      <c r="B49" s="797"/>
      <c r="C49" s="1897"/>
      <c r="D49" s="1898"/>
      <c r="E49" s="965"/>
      <c r="F49" s="807" t="str">
        <f t="shared" si="0"/>
        <v xml:space="preserve"> </v>
      </c>
      <c r="G49" s="808"/>
      <c r="H49" s="819"/>
      <c r="I49" s="965"/>
      <c r="J49" s="807" t="str">
        <f t="shared" si="1"/>
        <v xml:space="preserve"> </v>
      </c>
      <c r="K49" s="808"/>
      <c r="L49" s="819"/>
      <c r="M49" s="856"/>
      <c r="N49" s="815" t="str">
        <f t="shared" si="2"/>
        <v xml:space="preserve"> </v>
      </c>
      <c r="O49" s="1051"/>
      <c r="P49" s="126"/>
    </row>
    <row r="50" spans="2:16" ht="15.95" customHeight="1">
      <c r="B50" s="797"/>
      <c r="C50" s="1897"/>
      <c r="D50" s="1898"/>
      <c r="E50" s="965"/>
      <c r="F50" s="807" t="str">
        <f t="shared" si="0"/>
        <v xml:space="preserve"> </v>
      </c>
      <c r="G50" s="808"/>
      <c r="H50" s="819"/>
      <c r="I50" s="965"/>
      <c r="J50" s="807" t="str">
        <f t="shared" si="1"/>
        <v xml:space="preserve"> </v>
      </c>
      <c r="K50" s="808"/>
      <c r="L50" s="819"/>
      <c r="M50" s="856"/>
      <c r="N50" s="815" t="str">
        <f t="shared" si="2"/>
        <v xml:space="preserve"> </v>
      </c>
      <c r="O50" s="1051"/>
      <c r="P50" s="126"/>
    </row>
    <row r="51" spans="2:16" ht="15.95" customHeight="1">
      <c r="B51" s="797"/>
      <c r="C51" s="1897"/>
      <c r="D51" s="1898"/>
      <c r="E51" s="965"/>
      <c r="F51" s="807" t="str">
        <f t="shared" si="0"/>
        <v xml:space="preserve"> </v>
      </c>
      <c r="G51" s="808"/>
      <c r="H51" s="819"/>
      <c r="I51" s="965"/>
      <c r="J51" s="807" t="str">
        <f t="shared" si="1"/>
        <v xml:space="preserve"> </v>
      </c>
      <c r="K51" s="808"/>
      <c r="L51" s="819"/>
      <c r="M51" s="856"/>
      <c r="N51" s="815" t="str">
        <f t="shared" si="2"/>
        <v xml:space="preserve"> </v>
      </c>
      <c r="O51" s="1051"/>
      <c r="P51" s="126"/>
    </row>
    <row r="52" spans="2:16" ht="15.95" customHeight="1">
      <c r="B52" s="797"/>
      <c r="C52" s="1897"/>
      <c r="D52" s="1898"/>
      <c r="E52" s="965"/>
      <c r="F52" s="807" t="str">
        <f t="shared" si="0"/>
        <v xml:space="preserve"> </v>
      </c>
      <c r="G52" s="808"/>
      <c r="H52" s="819"/>
      <c r="I52" s="965"/>
      <c r="J52" s="807" t="str">
        <f t="shared" si="1"/>
        <v xml:space="preserve"> </v>
      </c>
      <c r="K52" s="808"/>
      <c r="L52" s="819"/>
      <c r="M52" s="856"/>
      <c r="N52" s="815" t="str">
        <f t="shared" si="2"/>
        <v xml:space="preserve"> </v>
      </c>
      <c r="O52" s="1051"/>
      <c r="P52" s="126"/>
    </row>
    <row r="53" spans="2:16" ht="15.95" customHeight="1">
      <c r="B53" s="797"/>
      <c r="C53" s="1897"/>
      <c r="D53" s="1898"/>
      <c r="E53" s="965"/>
      <c r="F53" s="807" t="str">
        <f t="shared" si="0"/>
        <v xml:space="preserve"> </v>
      </c>
      <c r="G53" s="808"/>
      <c r="H53" s="819"/>
      <c r="I53" s="965"/>
      <c r="J53" s="807" t="str">
        <f t="shared" si="1"/>
        <v xml:space="preserve"> </v>
      </c>
      <c r="K53" s="808"/>
      <c r="L53" s="819"/>
      <c r="M53" s="856"/>
      <c r="N53" s="815" t="str">
        <f t="shared" si="2"/>
        <v xml:space="preserve"> </v>
      </c>
      <c r="O53" s="1051"/>
      <c r="P53" s="126"/>
    </row>
    <row r="54" spans="2:16" ht="15.95" customHeight="1">
      <c r="B54" s="797"/>
      <c r="C54" s="1897"/>
      <c r="D54" s="1898"/>
      <c r="E54" s="965"/>
      <c r="F54" s="807" t="str">
        <f t="shared" si="0"/>
        <v xml:space="preserve"> </v>
      </c>
      <c r="G54" s="808"/>
      <c r="H54" s="819"/>
      <c r="I54" s="965"/>
      <c r="J54" s="807" t="str">
        <f t="shared" si="1"/>
        <v xml:space="preserve"> </v>
      </c>
      <c r="K54" s="808"/>
      <c r="L54" s="819"/>
      <c r="M54" s="856"/>
      <c r="N54" s="815" t="str">
        <f t="shared" si="2"/>
        <v xml:space="preserve"> </v>
      </c>
      <c r="O54" s="1051"/>
      <c r="P54" s="126"/>
    </row>
    <row r="55" spans="2:16" ht="15.95" customHeight="1">
      <c r="B55" s="797"/>
      <c r="C55" s="1897"/>
      <c r="D55" s="1898"/>
      <c r="E55" s="965"/>
      <c r="F55" s="807" t="str">
        <f t="shared" si="0"/>
        <v xml:space="preserve"> </v>
      </c>
      <c r="G55" s="808"/>
      <c r="H55" s="819"/>
      <c r="I55" s="965"/>
      <c r="J55" s="807" t="str">
        <f t="shared" si="1"/>
        <v xml:space="preserve"> </v>
      </c>
      <c r="K55" s="808"/>
      <c r="L55" s="819"/>
      <c r="M55" s="856"/>
      <c r="N55" s="815" t="str">
        <f t="shared" si="2"/>
        <v xml:space="preserve"> </v>
      </c>
      <c r="O55" s="1051"/>
      <c r="P55" s="126"/>
    </row>
    <row r="56" spans="2:16" ht="15.95" customHeight="1">
      <c r="B56" s="797"/>
      <c r="C56" s="1897"/>
      <c r="D56" s="1898"/>
      <c r="E56" s="965"/>
      <c r="F56" s="807" t="str">
        <f t="shared" si="0"/>
        <v xml:space="preserve"> </v>
      </c>
      <c r="G56" s="808"/>
      <c r="H56" s="819"/>
      <c r="I56" s="965"/>
      <c r="J56" s="807" t="str">
        <f t="shared" si="1"/>
        <v xml:space="preserve"> </v>
      </c>
      <c r="K56" s="808"/>
      <c r="L56" s="819"/>
      <c r="M56" s="856"/>
      <c r="N56" s="815" t="str">
        <f t="shared" si="2"/>
        <v xml:space="preserve"> </v>
      </c>
      <c r="O56" s="1051"/>
      <c r="P56" s="126"/>
    </row>
    <row r="57" spans="2:16" ht="15.95" customHeight="1">
      <c r="B57" s="797"/>
      <c r="C57" s="1897"/>
      <c r="D57" s="1898"/>
      <c r="E57" s="965"/>
      <c r="F57" s="807" t="str">
        <f t="shared" si="0"/>
        <v xml:space="preserve"> </v>
      </c>
      <c r="G57" s="808"/>
      <c r="H57" s="819"/>
      <c r="I57" s="965"/>
      <c r="J57" s="807" t="str">
        <f t="shared" si="1"/>
        <v xml:space="preserve"> </v>
      </c>
      <c r="K57" s="808"/>
      <c r="L57" s="819"/>
      <c r="M57" s="856"/>
      <c r="N57" s="815" t="str">
        <f t="shared" si="2"/>
        <v xml:space="preserve"> </v>
      </c>
      <c r="O57" s="1051"/>
      <c r="P57" s="126"/>
    </row>
    <row r="58" spans="2:16" ht="15.95" customHeight="1">
      <c r="B58" s="797"/>
      <c r="C58" s="1897"/>
      <c r="D58" s="1898"/>
      <c r="E58" s="965"/>
      <c r="F58" s="807" t="str">
        <f t="shared" si="0"/>
        <v xml:space="preserve"> </v>
      </c>
      <c r="G58" s="808"/>
      <c r="H58" s="819"/>
      <c r="I58" s="965"/>
      <c r="J58" s="807" t="str">
        <f t="shared" si="1"/>
        <v xml:space="preserve"> </v>
      </c>
      <c r="K58" s="808"/>
      <c r="L58" s="819"/>
      <c r="M58" s="856"/>
      <c r="N58" s="815" t="str">
        <f t="shared" si="2"/>
        <v xml:space="preserve"> </v>
      </c>
      <c r="O58" s="1051"/>
      <c r="P58" s="126"/>
    </row>
    <row r="59" spans="2:16" ht="15.95" customHeight="1">
      <c r="B59" s="797"/>
      <c r="C59" s="1897"/>
      <c r="D59" s="1898"/>
      <c r="E59" s="965"/>
      <c r="F59" s="807" t="str">
        <f t="shared" si="0"/>
        <v xml:space="preserve"> </v>
      </c>
      <c r="G59" s="808"/>
      <c r="H59" s="819"/>
      <c r="I59" s="965"/>
      <c r="J59" s="807" t="str">
        <f t="shared" si="1"/>
        <v xml:space="preserve"> </v>
      </c>
      <c r="K59" s="808"/>
      <c r="L59" s="819"/>
      <c r="M59" s="856"/>
      <c r="N59" s="815" t="str">
        <f t="shared" si="2"/>
        <v xml:space="preserve"> </v>
      </c>
      <c r="O59" s="1051"/>
      <c r="P59" s="126"/>
    </row>
    <row r="60" spans="2:16" ht="15.95" customHeight="1">
      <c r="B60" s="797"/>
      <c r="C60" s="1897"/>
      <c r="D60" s="1898"/>
      <c r="E60" s="965"/>
      <c r="F60" s="807" t="str">
        <f t="shared" si="0"/>
        <v xml:space="preserve"> </v>
      </c>
      <c r="G60" s="808"/>
      <c r="H60" s="819"/>
      <c r="I60" s="965"/>
      <c r="J60" s="807" t="str">
        <f t="shared" si="1"/>
        <v xml:space="preserve"> </v>
      </c>
      <c r="K60" s="808"/>
      <c r="L60" s="819"/>
      <c r="M60" s="856"/>
      <c r="N60" s="815" t="str">
        <f t="shared" si="2"/>
        <v xml:space="preserve"> </v>
      </c>
      <c r="O60" s="1051"/>
      <c r="P60" s="126"/>
    </row>
    <row r="61" spans="2:16" ht="15.95" customHeight="1">
      <c r="B61" s="797"/>
      <c r="C61" s="1897"/>
      <c r="D61" s="1898"/>
      <c r="E61" s="965"/>
      <c r="F61" s="807" t="str">
        <f t="shared" si="0"/>
        <v xml:space="preserve"> </v>
      </c>
      <c r="G61" s="808"/>
      <c r="H61" s="819"/>
      <c r="I61" s="965"/>
      <c r="J61" s="807" t="str">
        <f t="shared" si="1"/>
        <v xml:space="preserve"> </v>
      </c>
      <c r="K61" s="808"/>
      <c r="L61" s="819"/>
      <c r="M61" s="856"/>
      <c r="N61" s="815" t="str">
        <f t="shared" si="2"/>
        <v xml:space="preserve"> </v>
      </c>
      <c r="O61" s="1051"/>
      <c r="P61" s="126"/>
    </row>
    <row r="62" spans="2:16" ht="15.95" customHeight="1">
      <c r="B62" s="797"/>
      <c r="C62" s="1897"/>
      <c r="D62" s="1898"/>
      <c r="E62" s="965"/>
      <c r="F62" s="807" t="str">
        <f t="shared" si="0"/>
        <v xml:space="preserve"> </v>
      </c>
      <c r="G62" s="808"/>
      <c r="H62" s="819"/>
      <c r="I62" s="965"/>
      <c r="J62" s="807" t="str">
        <f t="shared" si="1"/>
        <v xml:space="preserve"> </v>
      </c>
      <c r="K62" s="808"/>
      <c r="L62" s="819"/>
      <c r="M62" s="856"/>
      <c r="N62" s="815" t="str">
        <f t="shared" si="2"/>
        <v xml:space="preserve"> </v>
      </c>
      <c r="O62" s="1051"/>
      <c r="P62" s="126"/>
    </row>
    <row r="63" spans="2:16" ht="15.95" customHeight="1">
      <c r="B63" s="797"/>
      <c r="C63" s="1897"/>
      <c r="D63" s="1898"/>
      <c r="E63" s="965"/>
      <c r="F63" s="807" t="str">
        <f t="shared" si="0"/>
        <v xml:space="preserve"> </v>
      </c>
      <c r="G63" s="808"/>
      <c r="H63" s="819"/>
      <c r="I63" s="965"/>
      <c r="J63" s="807" t="str">
        <f t="shared" si="1"/>
        <v xml:space="preserve"> </v>
      </c>
      <c r="K63" s="808"/>
      <c r="L63" s="819"/>
      <c r="M63" s="856"/>
      <c r="N63" s="815" t="str">
        <f t="shared" si="2"/>
        <v xml:space="preserve"> </v>
      </c>
      <c r="O63" s="1051"/>
      <c r="P63" s="126"/>
    </row>
    <row r="64" spans="2:16" ht="15.95" customHeight="1">
      <c r="B64" s="797"/>
      <c r="C64" s="1897"/>
      <c r="D64" s="1898"/>
      <c r="E64" s="965"/>
      <c r="F64" s="807" t="str">
        <f>IF(C64&gt;0,VLOOKUP(C64,Signals,5,FALSE)," ")</f>
        <v xml:space="preserve"> </v>
      </c>
      <c r="G64" s="808"/>
      <c r="H64" s="819"/>
      <c r="I64" s="965"/>
      <c r="J64" s="807" t="str">
        <f>IF(H64&gt;0,VLOOKUP(H64,Signals,5,FALSE)," ")</f>
        <v xml:space="preserve"> </v>
      </c>
      <c r="K64" s="808"/>
      <c r="L64" s="819"/>
      <c r="M64" s="856"/>
      <c r="N64" s="815" t="str">
        <f>IF(L64&gt;0,VLOOKUP(L64,Signals,5,FALSE)," ")</f>
        <v xml:space="preserve"> </v>
      </c>
      <c r="O64" s="1051"/>
      <c r="P64" s="126"/>
    </row>
    <row r="65" spans="2:16" ht="15.95" customHeight="1">
      <c r="B65" s="74"/>
      <c r="C65" s="1897"/>
      <c r="D65" s="1898"/>
      <c r="E65" s="964"/>
      <c r="F65" s="807" t="str">
        <f>IF(C65&gt;0,VLOOKUP(C65,Signals,5,FALSE)," ")</f>
        <v xml:space="preserve"> </v>
      </c>
      <c r="G65" s="806"/>
      <c r="H65" s="818"/>
      <c r="I65" s="964"/>
      <c r="J65" s="807" t="str">
        <f>IF(H65&gt;0,VLOOKUP(H65,Signals,5,FALSE)," ")</f>
        <v xml:space="preserve"> </v>
      </c>
      <c r="K65" s="806"/>
      <c r="L65" s="818"/>
      <c r="M65" s="966"/>
      <c r="N65" s="817" t="str">
        <f>IF(L65&gt;0,VLOOKUP(L65,Signals,5,FALSE)," ")</f>
        <v xml:space="preserve"> </v>
      </c>
      <c r="O65" s="1051"/>
      <c r="P65" s="126"/>
    </row>
    <row r="66" spans="2:16" ht="15.95" customHeight="1">
      <c r="B66" s="797"/>
      <c r="C66" s="1897"/>
      <c r="D66" s="1898"/>
      <c r="E66" s="965"/>
      <c r="F66" s="807" t="str">
        <f>IF(C66&gt;0,VLOOKUP(C66,Signals,5,FALSE)," ")</f>
        <v xml:space="preserve"> </v>
      </c>
      <c r="G66" s="808"/>
      <c r="H66" s="819"/>
      <c r="I66" s="965"/>
      <c r="J66" s="807" t="str">
        <f>IF(H66&gt;0,VLOOKUP(H66,Signals,5,FALSE)," ")</f>
        <v xml:space="preserve"> </v>
      </c>
      <c r="K66" s="808"/>
      <c r="L66" s="819"/>
      <c r="M66" s="856"/>
      <c r="N66" s="813" t="str">
        <f>IF(L66&gt;0,VLOOKUP(L66,Signals,5,FALSE)," ")</f>
        <v xml:space="preserve"> </v>
      </c>
      <c r="O66" s="1051"/>
      <c r="P66" s="126"/>
    </row>
    <row r="67" spans="2:16" ht="6.75" customHeight="1">
      <c r="B67" s="75"/>
      <c r="C67" s="798"/>
      <c r="D67" s="453"/>
      <c r="E67" s="248"/>
      <c r="F67" s="248"/>
      <c r="G67" s="248"/>
      <c r="H67" s="248"/>
      <c r="I67" s="248"/>
      <c r="J67" s="248"/>
      <c r="K67" s="248"/>
      <c r="L67" s="248"/>
      <c r="M67" s="75"/>
      <c r="N67" s="816"/>
      <c r="O67" s="232"/>
      <c r="P67" s="126"/>
    </row>
    <row r="68" spans="2:16" ht="5.25" customHeight="1">
      <c r="B68" s="243"/>
      <c r="C68" s="242"/>
      <c r="D68" s="242"/>
      <c r="E68" s="104"/>
      <c r="F68" s="247"/>
      <c r="G68" s="104"/>
      <c r="H68" s="245"/>
      <c r="I68" s="245"/>
      <c r="J68" s="247"/>
      <c r="K68" s="246"/>
      <c r="L68" s="246"/>
      <c r="M68" s="245"/>
      <c r="N68" s="237"/>
      <c r="O68" s="237"/>
      <c r="P68" s="126"/>
    </row>
    <row r="69" spans="2:16" ht="8.25" customHeight="1">
      <c r="B69" s="234"/>
      <c r="C69" s="233"/>
      <c r="D69" s="233"/>
      <c r="E69" s="233"/>
      <c r="F69" s="233"/>
      <c r="G69" s="233"/>
      <c r="H69" s="232"/>
      <c r="I69" s="232"/>
      <c r="J69" s="97"/>
      <c r="K69" s="232"/>
      <c r="L69" s="232"/>
      <c r="M69" s="232"/>
      <c r="N69" s="232"/>
      <c r="O69" s="232"/>
      <c r="P69" s="230"/>
    </row>
    <row r="70" spans="2:16">
      <c r="J70" s="1"/>
    </row>
    <row r="71" spans="2:16">
      <c r="J71" s="1"/>
    </row>
    <row r="72" spans="2:16">
      <c r="B72" s="1"/>
      <c r="C72" s="1"/>
      <c r="D72" s="1"/>
    </row>
    <row r="73" spans="2:16">
      <c r="B73" s="1"/>
      <c r="C73" s="1"/>
      <c r="D73" s="1"/>
    </row>
    <row r="74" spans="2:16">
      <c r="B74" s="1"/>
      <c r="C74" s="1"/>
      <c r="D74" s="1"/>
    </row>
    <row r="75" spans="2:16">
      <c r="F75" s="1"/>
    </row>
    <row r="76" spans="2:16">
      <c r="N76" s="62"/>
    </row>
    <row r="77" spans="2:16">
      <c r="N77" s="62"/>
    </row>
    <row r="78" spans="2:16">
      <c r="B78" s="1"/>
      <c r="C78" s="1"/>
      <c r="D78" s="1"/>
      <c r="L78" s="62"/>
      <c r="N78" s="62"/>
    </row>
    <row r="79" spans="2:16">
      <c r="M79" s="62"/>
      <c r="N79" s="62"/>
    </row>
    <row r="80" spans="2:16">
      <c r="B80" s="1"/>
      <c r="C80" s="1"/>
      <c r="D80" s="1"/>
      <c r="L80" s="62"/>
      <c r="N80" s="62"/>
    </row>
    <row r="81" spans="2:14">
      <c r="L81" s="62"/>
      <c r="N81" s="62"/>
    </row>
    <row r="82" spans="2:14">
      <c r="N82" s="62"/>
    </row>
    <row r="83" spans="2:14">
      <c r="B83" s="1"/>
      <c r="C83" s="1"/>
      <c r="D83" s="1"/>
    </row>
    <row r="84" spans="2:14">
      <c r="N84" s="62"/>
    </row>
    <row r="85" spans="2:14">
      <c r="N85" s="62"/>
    </row>
    <row r="86" spans="2:14">
      <c r="B86" s="1"/>
      <c r="C86" s="1"/>
      <c r="D86" s="1"/>
      <c r="L86" s="62"/>
    </row>
  </sheetData>
  <sheetProtection password="93EE" sheet="1" objects="1" scenarios="1"/>
  <mergeCells count="66">
    <mergeCell ref="C54:D54"/>
    <mergeCell ref="C51:D51"/>
    <mergeCell ref="C52:D52"/>
    <mergeCell ref="C55:D55"/>
    <mergeCell ref="C53:D53"/>
    <mergeCell ref="C66:D66"/>
    <mergeCell ref="C56:D56"/>
    <mergeCell ref="C57:D57"/>
    <mergeCell ref="C62:D62"/>
    <mergeCell ref="C60:D60"/>
    <mergeCell ref="C64:D64"/>
    <mergeCell ref="C65:D65"/>
    <mergeCell ref="C63:D63"/>
    <mergeCell ref="C61:D61"/>
    <mergeCell ref="C58:D58"/>
    <mergeCell ref="C59:D59"/>
    <mergeCell ref="C31:D31"/>
    <mergeCell ref="C32:D32"/>
    <mergeCell ref="C41:D41"/>
    <mergeCell ref="C39:D39"/>
    <mergeCell ref="C37:D37"/>
    <mergeCell ref="C40:D40"/>
    <mergeCell ref="C33:D33"/>
    <mergeCell ref="C34:D34"/>
    <mergeCell ref="C36:D36"/>
    <mergeCell ref="C38:D38"/>
    <mergeCell ref="C35:D35"/>
    <mergeCell ref="C50:D50"/>
    <mergeCell ref="C43:D43"/>
    <mergeCell ref="C44:D44"/>
    <mergeCell ref="C42:D42"/>
    <mergeCell ref="C45:D45"/>
    <mergeCell ref="C49:D49"/>
    <mergeCell ref="C46:D46"/>
    <mergeCell ref="C47:D47"/>
    <mergeCell ref="C48:D48"/>
    <mergeCell ref="P3:P4"/>
    <mergeCell ref="B6:O6"/>
    <mergeCell ref="P9:P10"/>
    <mergeCell ref="P6:P8"/>
    <mergeCell ref="M4:O4"/>
    <mergeCell ref="B3:H3"/>
    <mergeCell ref="B7:D7"/>
    <mergeCell ref="B8:D8"/>
    <mergeCell ref="C9:D9"/>
    <mergeCell ref="C10:D10"/>
    <mergeCell ref="C21:D21"/>
    <mergeCell ref="C20:D20"/>
    <mergeCell ref="C19:D19"/>
    <mergeCell ref="C12:D12"/>
    <mergeCell ref="C13:D13"/>
    <mergeCell ref="C11:D11"/>
    <mergeCell ref="C14:D14"/>
    <mergeCell ref="C16:D16"/>
    <mergeCell ref="C15:D15"/>
    <mergeCell ref="C18:D18"/>
    <mergeCell ref="C17:D17"/>
    <mergeCell ref="C30:D30"/>
    <mergeCell ref="C26:D26"/>
    <mergeCell ref="C22:D22"/>
    <mergeCell ref="C23:D23"/>
    <mergeCell ref="C24:D24"/>
    <mergeCell ref="C27:D27"/>
    <mergeCell ref="C28:D28"/>
    <mergeCell ref="C25:D25"/>
    <mergeCell ref="C29:D29"/>
  </mergeCells>
  <printOptions horizontalCentered="1"/>
  <pageMargins left="0" right="0" top="0.25" bottom="0.5" header="0.3" footer="0.3"/>
  <pageSetup scale="72" orientation="portrait" r:id="rId1"/>
  <headerFooter>
    <oddFooter>&amp;L&amp;9U.S. Copyright Office&amp;R&amp;9Form SA3E Long Form (Rev. 05-17)</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E80"/>
  <sheetViews>
    <sheetView showGridLines="0" topLeftCell="A58" workbookViewId="0">
      <selection sqref="A1:A2"/>
    </sheetView>
  </sheetViews>
  <sheetFormatPr defaultColWidth="9.140625" defaultRowHeight="15"/>
  <cols>
    <col min="1" max="1" width="3" customWidth="1"/>
    <col min="2" max="2" width="16" customWidth="1"/>
    <col min="3" max="3" width="1.5703125" customWidth="1"/>
    <col min="4" max="4" width="2.42578125" style="2" customWidth="1"/>
    <col min="5" max="5" width="13.5703125" style="2" customWidth="1"/>
    <col min="6" max="6" width="10.42578125" style="2" customWidth="1"/>
    <col min="7" max="7" width="0.5703125" style="2" customWidth="1"/>
    <col min="8" max="8" width="6.5703125" style="2" customWidth="1"/>
    <col min="9" max="9" width="8.5703125" style="2" customWidth="1"/>
    <col min="10" max="10" width="11.42578125" style="2" customWidth="1"/>
    <col min="11" max="11" width="1.5703125" style="2" customWidth="1"/>
    <col min="12" max="12" width="0.5703125" style="2" customWidth="1"/>
    <col min="13" max="13" width="1.5703125" style="2" customWidth="1"/>
    <col min="14" max="14" width="2.42578125" style="2" customWidth="1"/>
    <col min="15" max="15" width="14" style="2" customWidth="1"/>
    <col min="16" max="16" width="8.42578125" style="2" customWidth="1"/>
    <col min="17" max="17" width="3.5703125" style="2" hidden="1" customWidth="1"/>
    <col min="18" max="18" width="0.5703125" style="2" customWidth="1"/>
    <col min="19" max="19" width="11.140625" customWidth="1"/>
    <col min="20" max="20" width="6.42578125" customWidth="1"/>
    <col min="21" max="21" width="10.5703125" customWidth="1"/>
    <col min="22" max="22" width="1.42578125" customWidth="1"/>
    <col min="23" max="23" width="0.5703125" style="2" customWidth="1"/>
    <col min="24" max="25" width="10.5703125" customWidth="1"/>
    <col min="27" max="27" width="3.85546875" bestFit="1" customWidth="1"/>
    <col min="28" max="28" width="19.5703125" bestFit="1" customWidth="1"/>
    <col min="29" max="29" width="10.42578125" bestFit="1" customWidth="1"/>
    <col min="30" max="30" width="12.42578125" bestFit="1" customWidth="1"/>
    <col min="31" max="31" width="3.85546875" bestFit="1" customWidth="1"/>
  </cols>
  <sheetData>
    <row r="1" spans="1:23">
      <c r="A1" s="1966"/>
      <c r="B1" s="1087" t="str">
        <f>CONCATENATE("ACCOUNTING PERIOD:  ",'General Data Input tab'!$D$2)</f>
        <v>ACCOUNTING PERIOD:  0</v>
      </c>
      <c r="C1" s="15"/>
      <c r="D1" s="15"/>
      <c r="E1" s="15"/>
      <c r="F1" s="15"/>
      <c r="G1" s="15"/>
      <c r="H1" s="15"/>
      <c r="I1" s="15"/>
      <c r="J1" s="15"/>
      <c r="K1" s="15"/>
      <c r="L1" s="15"/>
      <c r="M1" s="15"/>
      <c r="N1" s="15"/>
      <c r="O1" s="15"/>
      <c r="P1" s="15"/>
      <c r="Q1" s="15"/>
      <c r="R1" s="15"/>
      <c r="S1" s="15"/>
      <c r="T1" s="15"/>
      <c r="U1" s="15"/>
      <c r="V1" s="15"/>
      <c r="W1" s="15"/>
    </row>
    <row r="2" spans="1:23">
      <c r="A2" s="1966"/>
      <c r="B2" s="97"/>
      <c r="C2" s="97"/>
      <c r="D2" s="97"/>
      <c r="E2" s="97"/>
      <c r="F2" s="97"/>
      <c r="G2" s="97"/>
      <c r="H2" s="97"/>
      <c r="I2" s="97"/>
      <c r="J2" s="97"/>
      <c r="K2" s="97"/>
      <c r="L2" s="97"/>
      <c r="M2" s="97"/>
      <c r="N2" s="97"/>
      <c r="O2" s="97"/>
      <c r="P2" s="97"/>
      <c r="Q2" s="97"/>
      <c r="R2" s="97"/>
      <c r="S2" s="97"/>
      <c r="T2" s="97"/>
      <c r="U2" s="97"/>
      <c r="V2" s="1061" t="s">
        <v>653</v>
      </c>
      <c r="W2" s="97"/>
    </row>
    <row r="3" spans="1:23" ht="15" customHeight="1">
      <c r="B3" s="1967" t="s">
        <v>961</v>
      </c>
      <c r="C3" s="1088" t="s">
        <v>960</v>
      </c>
      <c r="D3" s="1089"/>
      <c r="E3" s="1089"/>
      <c r="F3" s="1089"/>
      <c r="G3" s="1089"/>
      <c r="H3" s="1089"/>
      <c r="I3" s="1089"/>
      <c r="J3" s="1089"/>
      <c r="K3" s="1089"/>
      <c r="L3" s="1089"/>
      <c r="M3" s="1089"/>
      <c r="N3" s="1089"/>
      <c r="O3" s="1089"/>
      <c r="P3" s="1089"/>
      <c r="Q3" s="1089"/>
      <c r="R3" s="1089"/>
      <c r="S3" s="1089"/>
      <c r="T3" s="1089"/>
      <c r="U3" s="1089"/>
      <c r="V3" s="1064" t="s">
        <v>599</v>
      </c>
      <c r="W3" s="1065" t="s">
        <v>599</v>
      </c>
    </row>
    <row r="4" spans="1:23" ht="21.2" customHeight="1">
      <c r="B4" s="1968"/>
      <c r="C4" s="834"/>
      <c r="D4" s="1060">
        <f>'General Data Input tab'!C17</f>
        <v>0</v>
      </c>
      <c r="E4" s="1060"/>
      <c r="F4" s="854"/>
      <c r="G4" s="854"/>
      <c r="H4" s="854"/>
      <c r="I4" s="854"/>
      <c r="J4" s="854"/>
      <c r="K4" s="854"/>
      <c r="L4" s="854"/>
      <c r="M4" s="854"/>
      <c r="N4" s="854"/>
      <c r="O4" s="854"/>
      <c r="P4" s="854"/>
      <c r="Q4" s="854"/>
      <c r="R4" s="854"/>
      <c r="S4" s="854"/>
      <c r="T4" s="1611" t="str">
        <f>IF('General Data Input tab'!K14&gt;0,'General Data Input tab'!K14," ")</f>
        <v xml:space="preserve"> </v>
      </c>
      <c r="U4" s="1611"/>
      <c r="V4" s="1611"/>
      <c r="W4" s="1083" t="e">
        <f>#REF!</f>
        <v>#REF!</v>
      </c>
    </row>
    <row r="5" spans="1:23" ht="4.5" customHeight="1">
      <c r="B5" s="84"/>
      <c r="C5" s="1969"/>
      <c r="D5" s="1970"/>
      <c r="E5" s="1970"/>
      <c r="F5" s="1970"/>
      <c r="G5" s="1970"/>
      <c r="H5" s="1970"/>
      <c r="I5" s="1970"/>
      <c r="J5" s="1970"/>
      <c r="K5" s="1970"/>
      <c r="L5" s="1970"/>
      <c r="M5" s="1970"/>
      <c r="N5" s="1970"/>
      <c r="O5" s="1970"/>
      <c r="P5" s="1970"/>
      <c r="Q5" s="1970"/>
      <c r="R5" s="1970"/>
      <c r="S5" s="1970"/>
      <c r="T5" s="1970"/>
      <c r="U5" s="1970"/>
      <c r="V5" s="1970"/>
      <c r="W5" s="1971"/>
    </row>
    <row r="6" spans="1:23" ht="10.5" customHeight="1">
      <c r="B6" s="81"/>
      <c r="C6" s="1583"/>
      <c r="D6" s="1584"/>
      <c r="E6" s="1584"/>
      <c r="F6" s="1584"/>
      <c r="G6" s="1584"/>
      <c r="H6" s="1584"/>
      <c r="I6" s="1584"/>
      <c r="J6" s="1584"/>
      <c r="K6" s="1584"/>
      <c r="L6" s="1584"/>
      <c r="M6" s="1584"/>
      <c r="N6" s="1584"/>
      <c r="O6" s="1584"/>
      <c r="P6" s="1584"/>
      <c r="Q6" s="1584"/>
      <c r="R6" s="1584"/>
      <c r="S6" s="1584"/>
      <c r="T6" s="1584"/>
      <c r="U6" s="1584"/>
      <c r="V6" s="1584"/>
      <c r="W6" s="1585"/>
    </row>
    <row r="7" spans="1:23" ht="12.95" customHeight="1">
      <c r="B7" s="81"/>
      <c r="C7" s="253"/>
      <c r="D7" s="1962" t="s">
        <v>399</v>
      </c>
      <c r="E7" s="1962"/>
      <c r="F7" s="1962"/>
      <c r="G7" s="1962"/>
      <c r="H7" s="1962"/>
      <c r="I7" s="1962"/>
      <c r="J7" s="1962"/>
      <c r="K7" s="1962"/>
      <c r="L7" s="1962"/>
      <c r="M7" s="1962"/>
      <c r="N7" s="1962"/>
      <c r="O7" s="1962"/>
      <c r="P7" s="1962"/>
      <c r="Q7" s="1962"/>
      <c r="R7" s="1962"/>
      <c r="S7" s="1962"/>
      <c r="T7" s="1962"/>
      <c r="U7" s="1962"/>
      <c r="V7" s="1962"/>
      <c r="W7" s="1963"/>
    </row>
    <row r="8" spans="1:23" ht="12.95" customHeight="1">
      <c r="B8" s="840" t="s">
        <v>652</v>
      </c>
      <c r="C8" s="253"/>
      <c r="D8" s="1962" t="s">
        <v>651</v>
      </c>
      <c r="E8" s="1962"/>
      <c r="F8" s="1962"/>
      <c r="G8" s="1962"/>
      <c r="H8" s="1962"/>
      <c r="I8" s="1962"/>
      <c r="J8" s="1962"/>
      <c r="K8" s="1962"/>
      <c r="L8" s="1962"/>
      <c r="M8" s="1962"/>
      <c r="N8" s="1962"/>
      <c r="O8" s="1962"/>
      <c r="P8" s="1962"/>
      <c r="Q8" s="1962"/>
      <c r="R8" s="1962"/>
      <c r="S8" s="1962"/>
      <c r="T8" s="1962"/>
      <c r="U8" s="1962"/>
      <c r="V8" s="1962"/>
      <c r="W8" s="1963"/>
    </row>
    <row r="9" spans="1:23" ht="12.95" customHeight="1">
      <c r="B9" s="840" t="s">
        <v>650</v>
      </c>
      <c r="C9" s="253"/>
      <c r="D9" s="1962" t="s">
        <v>649</v>
      </c>
      <c r="E9" s="1962"/>
      <c r="F9" s="1962"/>
      <c r="G9" s="1962"/>
      <c r="H9" s="1962"/>
      <c r="I9" s="1962"/>
      <c r="J9" s="1962"/>
      <c r="K9" s="1962"/>
      <c r="L9" s="1962"/>
      <c r="M9" s="1962"/>
      <c r="N9" s="1962"/>
      <c r="O9" s="1962"/>
      <c r="P9" s="1962"/>
      <c r="Q9" s="1962"/>
      <c r="R9" s="1962"/>
      <c r="S9" s="1962"/>
      <c r="T9" s="1962"/>
      <c r="U9" s="1962"/>
      <c r="V9" s="1962"/>
      <c r="W9" s="1963"/>
    </row>
    <row r="10" spans="1:23" ht="12.95" customHeight="1">
      <c r="B10" s="840" t="s">
        <v>648</v>
      </c>
      <c r="C10" s="253"/>
      <c r="D10" s="1962" t="s">
        <v>647</v>
      </c>
      <c r="E10" s="1962"/>
      <c r="F10" s="1962"/>
      <c r="G10" s="1962"/>
      <c r="H10" s="1962"/>
      <c r="I10" s="1962"/>
      <c r="J10" s="1962"/>
      <c r="K10" s="1962"/>
      <c r="L10" s="1962"/>
      <c r="M10" s="1962"/>
      <c r="N10" s="1962"/>
      <c r="O10" s="1962"/>
      <c r="P10" s="1962"/>
      <c r="Q10" s="1962"/>
      <c r="R10" s="1962"/>
      <c r="S10" s="1962"/>
      <c r="T10" s="1962"/>
      <c r="U10" s="1962"/>
      <c r="V10" s="1962"/>
      <c r="W10" s="1963"/>
    </row>
    <row r="11" spans="1:23" ht="12.95" customHeight="1">
      <c r="B11" s="840" t="s">
        <v>646</v>
      </c>
      <c r="C11" s="253"/>
      <c r="D11" s="1962" t="s">
        <v>645</v>
      </c>
      <c r="E11" s="1962"/>
      <c r="F11" s="1962"/>
      <c r="G11" s="1962"/>
      <c r="H11" s="1962"/>
      <c r="I11" s="1962"/>
      <c r="J11" s="1962"/>
      <c r="K11" s="1962"/>
      <c r="L11" s="1962"/>
      <c r="M11" s="1962"/>
      <c r="N11" s="1962"/>
      <c r="O11" s="1962"/>
      <c r="P11" s="1962"/>
      <c r="Q11" s="1962"/>
      <c r="R11" s="1962"/>
      <c r="S11" s="1962"/>
      <c r="T11" s="1962"/>
      <c r="U11" s="1962"/>
      <c r="V11" s="1962"/>
      <c r="W11" s="1963"/>
    </row>
    <row r="12" spans="1:23" ht="12.95" customHeight="1">
      <c r="B12" s="840" t="s">
        <v>644</v>
      </c>
      <c r="C12" s="253"/>
      <c r="D12" s="1962" t="s">
        <v>747</v>
      </c>
      <c r="E12" s="1962"/>
      <c r="F12" s="1962"/>
      <c r="G12" s="1962"/>
      <c r="H12" s="1962"/>
      <c r="I12" s="1962"/>
      <c r="J12" s="1962"/>
      <c r="K12" s="1962"/>
      <c r="L12" s="1962"/>
      <c r="M12" s="1962"/>
      <c r="N12" s="1962"/>
      <c r="O12" s="1962"/>
      <c r="P12" s="1962"/>
      <c r="Q12" s="1962"/>
      <c r="R12" s="1962"/>
      <c r="S12" s="1962"/>
      <c r="T12" s="1962"/>
      <c r="U12" s="1962"/>
      <c r="V12" s="1962"/>
      <c r="W12" s="1963"/>
    </row>
    <row r="13" spans="1:23" ht="12.95" customHeight="1">
      <c r="B13" s="840" t="s">
        <v>643</v>
      </c>
      <c r="C13" s="253"/>
      <c r="D13" s="1962" t="s">
        <v>398</v>
      </c>
      <c r="E13" s="1962"/>
      <c r="F13" s="1962"/>
      <c r="G13" s="1962"/>
      <c r="H13" s="1962"/>
      <c r="I13" s="1962"/>
      <c r="J13" s="1962"/>
      <c r="K13" s="1962"/>
      <c r="L13" s="1962"/>
      <c r="M13" s="1962"/>
      <c r="N13" s="1962"/>
      <c r="O13" s="1962"/>
      <c r="P13" s="1962"/>
      <c r="Q13" s="1962"/>
      <c r="R13" s="1962"/>
      <c r="S13" s="1962"/>
      <c r="T13" s="1962"/>
      <c r="U13" s="1962"/>
      <c r="V13" s="1962"/>
      <c r="W13" s="1963"/>
    </row>
    <row r="14" spans="1:23" ht="12.95" customHeight="1">
      <c r="B14" s="840" t="s">
        <v>525</v>
      </c>
      <c r="C14" s="253"/>
      <c r="D14" s="1962" t="s">
        <v>397</v>
      </c>
      <c r="E14" s="1962"/>
      <c r="F14" s="1962"/>
      <c r="G14" s="1962"/>
      <c r="H14" s="1962"/>
      <c r="I14" s="1962"/>
      <c r="J14" s="1962"/>
      <c r="K14" s="1962"/>
      <c r="L14" s="1962"/>
      <c r="M14" s="1962"/>
      <c r="N14" s="1962"/>
      <c r="O14" s="1962"/>
      <c r="P14" s="1962"/>
      <c r="Q14" s="1962"/>
      <c r="R14" s="1962"/>
      <c r="S14" s="1962"/>
      <c r="T14" s="1962"/>
      <c r="U14" s="1962"/>
      <c r="V14" s="1962"/>
      <c r="W14" s="1963"/>
    </row>
    <row r="15" spans="1:23" ht="12.95" customHeight="1">
      <c r="B15" s="840" t="s">
        <v>532</v>
      </c>
      <c r="C15" s="253"/>
      <c r="D15" s="1964" t="s">
        <v>642</v>
      </c>
      <c r="E15" s="1964"/>
      <c r="F15" s="1964"/>
      <c r="G15" s="1964"/>
      <c r="H15" s="1964"/>
      <c r="I15" s="1964"/>
      <c r="J15" s="1964"/>
      <c r="K15" s="1964"/>
      <c r="L15" s="1964"/>
      <c r="M15" s="1964"/>
      <c r="N15" s="1964"/>
      <c r="O15" s="1964"/>
      <c r="P15" s="1964"/>
      <c r="Q15" s="1964"/>
      <c r="R15" s="1964"/>
      <c r="S15" s="1964"/>
      <c r="T15" s="1964"/>
      <c r="U15" s="1964"/>
      <c r="V15" s="1964"/>
      <c r="W15" s="1965"/>
    </row>
    <row r="16" spans="1:23" ht="12.95" customHeight="1">
      <c r="B16" s="81"/>
      <c r="C16" s="253"/>
      <c r="D16" s="1972" t="s">
        <v>396</v>
      </c>
      <c r="E16" s="1972"/>
      <c r="F16" s="1972"/>
      <c r="G16" s="1972"/>
      <c r="H16" s="1972"/>
      <c r="I16" s="1972"/>
      <c r="J16" s="1972"/>
      <c r="K16" s="1972"/>
      <c r="L16" s="1972"/>
      <c r="M16" s="1972"/>
      <c r="N16" s="1972"/>
      <c r="O16" s="1972"/>
      <c r="P16" s="1972"/>
      <c r="Q16" s="1972"/>
      <c r="R16" s="1972"/>
      <c r="S16" s="1972"/>
      <c r="T16" s="1972"/>
      <c r="U16" s="1972"/>
      <c r="V16" s="1972"/>
      <c r="W16" s="1973"/>
    </row>
    <row r="17" spans="2:28" ht="12.95" customHeight="1">
      <c r="B17" s="39"/>
      <c r="C17" s="253"/>
      <c r="D17" s="1964" t="s">
        <v>641</v>
      </c>
      <c r="E17" s="1964"/>
      <c r="F17" s="1964"/>
      <c r="G17" s="1964"/>
      <c r="H17" s="1964"/>
      <c r="I17" s="1964"/>
      <c r="J17" s="1964"/>
      <c r="K17" s="1964"/>
      <c r="L17" s="1964"/>
      <c r="M17" s="1964"/>
      <c r="N17" s="1964"/>
      <c r="O17" s="1964"/>
      <c r="P17" s="1964"/>
      <c r="Q17" s="1964"/>
      <c r="R17" s="1964"/>
      <c r="S17" s="1964"/>
      <c r="T17" s="1964"/>
      <c r="U17" s="1964"/>
      <c r="V17" s="1964"/>
      <c r="W17" s="1965"/>
    </row>
    <row r="18" spans="2:28" ht="12.95" customHeight="1">
      <c r="B18" s="81"/>
      <c r="C18" s="253"/>
      <c r="D18" s="1638" t="s">
        <v>395</v>
      </c>
      <c r="E18" s="1638"/>
      <c r="F18" s="1638"/>
      <c r="G18" s="1638"/>
      <c r="H18" s="1638"/>
      <c r="I18" s="1638"/>
      <c r="J18" s="1638"/>
      <c r="K18" s="1638"/>
      <c r="L18" s="1638"/>
      <c r="M18" s="1638"/>
      <c r="N18" s="1638"/>
      <c r="O18" s="1638"/>
      <c r="P18" s="1638"/>
      <c r="Q18" s="1638"/>
      <c r="R18" s="1638"/>
      <c r="S18" s="1638"/>
      <c r="T18" s="1638"/>
      <c r="U18" s="1638"/>
      <c r="V18" s="1638"/>
      <c r="W18" s="1639"/>
    </row>
    <row r="19" spans="2:28" ht="12.95" customHeight="1">
      <c r="B19" s="81"/>
      <c r="C19" s="253"/>
      <c r="D19" s="1964" t="s">
        <v>1524</v>
      </c>
      <c r="E19" s="1964"/>
      <c r="F19" s="1964"/>
      <c r="G19" s="1964"/>
      <c r="H19" s="1964"/>
      <c r="I19" s="1964"/>
      <c r="J19" s="1964"/>
      <c r="K19" s="1964"/>
      <c r="L19" s="1964"/>
      <c r="M19" s="1964"/>
      <c r="N19" s="1964"/>
      <c r="O19" s="1964"/>
      <c r="P19" s="1964"/>
      <c r="Q19" s="1964"/>
      <c r="R19" s="1964"/>
      <c r="S19" s="1964"/>
      <c r="T19" s="1964"/>
      <c r="U19" s="1964"/>
      <c r="V19" s="1964"/>
      <c r="W19" s="1965"/>
    </row>
    <row r="20" spans="2:28" ht="12.95" customHeight="1">
      <c r="B20" s="81"/>
      <c r="C20" s="253"/>
      <c r="D20" s="1638" t="s">
        <v>640</v>
      </c>
      <c r="E20" s="1638"/>
      <c r="F20" s="1638"/>
      <c r="G20" s="1638"/>
      <c r="H20" s="1638"/>
      <c r="I20" s="1638"/>
      <c r="J20" s="1638"/>
      <c r="K20" s="1638"/>
      <c r="L20" s="1638"/>
      <c r="M20" s="1638"/>
      <c r="N20" s="1638"/>
      <c r="O20" s="1638"/>
      <c r="P20" s="1638"/>
      <c r="Q20" s="1638"/>
      <c r="R20" s="1638"/>
      <c r="S20" s="1638"/>
      <c r="T20" s="1638"/>
      <c r="U20" s="1638"/>
      <c r="V20" s="1638"/>
      <c r="W20" s="1639"/>
    </row>
    <row r="21" spans="2:28" ht="12.95" customHeight="1">
      <c r="B21" s="81"/>
      <c r="C21" s="253"/>
      <c r="D21" s="1638" t="s">
        <v>394</v>
      </c>
      <c r="E21" s="1638"/>
      <c r="F21" s="1638"/>
      <c r="G21" s="1638"/>
      <c r="H21" s="1638"/>
      <c r="I21" s="1638"/>
      <c r="J21" s="1638"/>
      <c r="K21" s="1638"/>
      <c r="L21" s="1638"/>
      <c r="M21" s="1638"/>
      <c r="N21" s="1638"/>
      <c r="O21" s="1638"/>
      <c r="P21" s="1638"/>
      <c r="Q21" s="1638"/>
      <c r="R21" s="1638"/>
      <c r="S21" s="1638"/>
      <c r="T21" s="1638"/>
      <c r="U21" s="1638"/>
      <c r="V21" s="1638"/>
      <c r="W21" s="1639"/>
      <c r="Y21" s="775"/>
    </row>
    <row r="22" spans="2:28" ht="12.95" customHeight="1">
      <c r="B22" s="81"/>
      <c r="C22" s="253"/>
      <c r="D22" s="1974" t="s">
        <v>639</v>
      </c>
      <c r="E22" s="1974"/>
      <c r="F22" s="1974"/>
      <c r="G22" s="1974"/>
      <c r="H22" s="1974"/>
      <c r="I22" s="1974"/>
      <c r="J22" s="1974"/>
      <c r="K22" s="1974"/>
      <c r="L22" s="1974"/>
      <c r="M22" s="1974"/>
      <c r="N22" s="1974"/>
      <c r="O22" s="1974"/>
      <c r="P22" s="1974"/>
      <c r="Q22" s="1974"/>
      <c r="R22" s="1974"/>
      <c r="S22" s="1974"/>
      <c r="T22" s="1974"/>
      <c r="U22" s="1974"/>
      <c r="V22" s="1974"/>
      <c r="W22" s="1975"/>
    </row>
    <row r="23" spans="2:28" ht="12.95" customHeight="1">
      <c r="B23" s="81"/>
      <c r="C23" s="1650"/>
      <c r="D23" s="1651"/>
      <c r="E23" s="1651"/>
      <c r="F23" s="1651"/>
      <c r="G23" s="1651"/>
      <c r="H23" s="1651"/>
      <c r="I23" s="1651"/>
      <c r="J23" s="1651"/>
      <c r="K23" s="1651"/>
      <c r="L23" s="1651"/>
      <c r="M23" s="1651"/>
      <c r="N23" s="1651"/>
      <c r="O23" s="1651"/>
      <c r="P23" s="1651"/>
      <c r="Q23" s="1651"/>
      <c r="R23" s="1651"/>
      <c r="S23" s="1651"/>
      <c r="T23" s="1651"/>
      <c r="U23" s="1651"/>
      <c r="V23" s="1651"/>
      <c r="W23" s="1652"/>
    </row>
    <row r="24" spans="2:28" ht="12.95" customHeight="1">
      <c r="B24" s="81"/>
      <c r="C24" s="253"/>
      <c r="D24" s="1962" t="s">
        <v>400</v>
      </c>
      <c r="E24" s="1962"/>
      <c r="F24" s="1962"/>
      <c r="G24" s="1962"/>
      <c r="H24" s="1962"/>
      <c r="I24" s="1962"/>
      <c r="J24" s="1962"/>
      <c r="K24" s="1962"/>
      <c r="L24" s="1962"/>
      <c r="M24" s="1962"/>
      <c r="N24" s="1962"/>
      <c r="O24" s="1962"/>
      <c r="P24" s="1962"/>
      <c r="Q24" s="1962"/>
      <c r="R24" s="1962"/>
      <c r="S24" s="1962"/>
      <c r="T24" s="1962"/>
      <c r="U24" s="1962"/>
      <c r="V24" s="1962"/>
      <c r="W24" s="1963"/>
    </row>
    <row r="25" spans="2:28" ht="12.95" customHeight="1">
      <c r="B25" s="81"/>
      <c r="C25" s="253"/>
      <c r="D25" s="1962" t="s">
        <v>638</v>
      </c>
      <c r="E25" s="1962"/>
      <c r="F25" s="1962"/>
      <c r="G25" s="1962"/>
      <c r="H25" s="1962"/>
      <c r="I25" s="1962"/>
      <c r="J25" s="1962"/>
      <c r="K25" s="1962"/>
      <c r="L25" s="1962"/>
      <c r="M25" s="1962"/>
      <c r="N25" s="1962"/>
      <c r="O25" s="1962"/>
      <c r="P25" s="1962"/>
      <c r="Q25" s="1962"/>
      <c r="R25" s="1962"/>
      <c r="S25" s="1962"/>
      <c r="T25" s="1962"/>
      <c r="U25" s="1962"/>
      <c r="V25" s="1962"/>
      <c r="W25" s="1963"/>
    </row>
    <row r="26" spans="2:28">
      <c r="B26" s="81"/>
      <c r="C26" s="1969"/>
      <c r="D26" s="1970"/>
      <c r="E26" s="1970"/>
      <c r="F26" s="1970"/>
      <c r="G26" s="1970"/>
      <c r="H26" s="1970"/>
      <c r="I26" s="1970"/>
      <c r="J26" s="1970"/>
      <c r="K26" s="1970"/>
      <c r="L26" s="1970"/>
      <c r="M26" s="1970"/>
      <c r="N26" s="1970"/>
      <c r="O26" s="1970"/>
      <c r="P26" s="1970"/>
      <c r="Q26" s="1970"/>
      <c r="R26" s="1970"/>
      <c r="S26" s="1970"/>
      <c r="T26" s="1970"/>
      <c r="U26" s="1970"/>
      <c r="V26" s="1970"/>
      <c r="W26" s="1971"/>
      <c r="Y26" s="19"/>
      <c r="Z26" s="19"/>
      <c r="AA26" s="19"/>
      <c r="AB26" s="19"/>
    </row>
    <row r="27" spans="2:28">
      <c r="B27" s="668"/>
      <c r="C27" s="1517" t="s">
        <v>637</v>
      </c>
      <c r="D27" s="1736"/>
      <c r="E27" s="1736"/>
      <c r="F27" s="1736"/>
      <c r="G27" s="1736"/>
      <c r="H27" s="1736"/>
      <c r="I27" s="1736"/>
      <c r="J27" s="1736"/>
      <c r="K27" s="1613"/>
      <c r="L27" s="1613"/>
      <c r="M27" s="1613"/>
      <c r="N27" s="1613"/>
      <c r="O27" s="1613"/>
      <c r="P27" s="1736"/>
      <c r="Q27" s="1736"/>
      <c r="R27" s="1736"/>
      <c r="S27" s="1736"/>
      <c r="T27" s="1736"/>
      <c r="U27" s="1736"/>
      <c r="V27" s="1736"/>
      <c r="W27" s="1518"/>
      <c r="Y27" s="19"/>
      <c r="Z27" s="19"/>
      <c r="AA27" s="19"/>
      <c r="AB27" s="19"/>
    </row>
    <row r="28" spans="2:28">
      <c r="B28" s="188"/>
      <c r="C28" s="1592" t="s">
        <v>458</v>
      </c>
      <c r="D28" s="1613"/>
      <c r="E28" s="1593"/>
      <c r="F28" s="1592" t="s">
        <v>636</v>
      </c>
      <c r="G28" s="1613"/>
      <c r="H28" s="1593"/>
      <c r="I28" s="1592" t="s">
        <v>635</v>
      </c>
      <c r="J28" s="1593"/>
      <c r="K28" s="1592" t="s">
        <v>115</v>
      </c>
      <c r="L28" s="1613"/>
      <c r="M28" s="1613"/>
      <c r="N28" s="1613"/>
      <c r="O28" s="1593"/>
      <c r="P28" s="1592" t="s">
        <v>634</v>
      </c>
      <c r="Q28" s="1613"/>
      <c r="R28" s="1613"/>
      <c r="S28" s="1593"/>
      <c r="T28" s="1592" t="s">
        <v>633</v>
      </c>
      <c r="U28" s="1613"/>
      <c r="V28" s="1613"/>
      <c r="W28" s="1593"/>
      <c r="Y28" s="31"/>
      <c r="Z28" s="19"/>
      <c r="AA28" s="19"/>
      <c r="AB28" s="19"/>
    </row>
    <row r="29" spans="2:28">
      <c r="B29" s="188"/>
      <c r="C29" s="1580" t="s">
        <v>452</v>
      </c>
      <c r="D29" s="1614"/>
      <c r="E29" s="1581"/>
      <c r="F29" s="1580" t="s">
        <v>1205</v>
      </c>
      <c r="G29" s="1614"/>
      <c r="H29" s="1581"/>
      <c r="I29" s="1580" t="s">
        <v>632</v>
      </c>
      <c r="J29" s="1581"/>
      <c r="K29" s="1580" t="s">
        <v>451</v>
      </c>
      <c r="L29" s="1614"/>
      <c r="M29" s="1614"/>
      <c r="N29" s="1614"/>
      <c r="O29" s="1581"/>
      <c r="P29" s="1580" t="s">
        <v>1205</v>
      </c>
      <c r="Q29" s="1614"/>
      <c r="R29" s="1614"/>
      <c r="S29" s="1581"/>
      <c r="T29" s="1580" t="s">
        <v>1205</v>
      </c>
      <c r="U29" s="1614"/>
      <c r="V29" s="1614"/>
      <c r="W29" s="1581"/>
      <c r="Y29" s="31"/>
      <c r="Z29" s="31"/>
      <c r="AA29" s="31"/>
      <c r="AB29" s="31"/>
    </row>
    <row r="30" spans="2:28" ht="15.95" customHeight="1">
      <c r="B30" s="188"/>
      <c r="C30" s="2013"/>
      <c r="D30" s="2022"/>
      <c r="E30" s="2014"/>
      <c r="F30" s="2018"/>
      <c r="G30" s="2019"/>
      <c r="H30" s="2020"/>
      <c r="I30" s="2013"/>
      <c r="J30" s="2014"/>
      <c r="K30" s="2015"/>
      <c r="L30" s="2016"/>
      <c r="M30" s="2016"/>
      <c r="N30" s="2016"/>
      <c r="O30" s="2017"/>
      <c r="P30" s="2007"/>
      <c r="Q30" s="2008"/>
      <c r="R30" s="2008"/>
      <c r="S30" s="2009"/>
      <c r="T30" s="2007"/>
      <c r="U30" s="2008"/>
      <c r="V30" s="2008"/>
      <c r="W30" s="2009"/>
      <c r="Y30" s="19"/>
      <c r="Z30" s="19"/>
      <c r="AA30" s="19"/>
      <c r="AB30" s="19"/>
    </row>
    <row r="31" spans="2:28" ht="15.95" customHeight="1">
      <c r="B31" s="188"/>
      <c r="C31" s="1872"/>
      <c r="D31" s="1849"/>
      <c r="E31" s="2006"/>
      <c r="F31" s="1989"/>
      <c r="G31" s="1990"/>
      <c r="H31" s="1991"/>
      <c r="I31" s="1875"/>
      <c r="J31" s="2021"/>
      <c r="K31" s="1986"/>
      <c r="L31" s="1987"/>
      <c r="M31" s="1987"/>
      <c r="N31" s="1987"/>
      <c r="O31" s="1988"/>
      <c r="P31" s="2010"/>
      <c r="Q31" s="2011"/>
      <c r="R31" s="2011"/>
      <c r="S31" s="2012"/>
      <c r="T31" s="2010"/>
      <c r="U31" s="2011"/>
      <c r="V31" s="2011"/>
      <c r="W31" s="2012"/>
      <c r="Y31" s="19"/>
      <c r="Z31" s="19"/>
      <c r="AA31" s="19"/>
      <c r="AB31" s="19"/>
    </row>
    <row r="32" spans="2:28" ht="15.95" customHeight="1">
      <c r="B32" s="188"/>
      <c r="C32" s="1872"/>
      <c r="D32" s="1849"/>
      <c r="E32" s="2006"/>
      <c r="F32" s="1989"/>
      <c r="G32" s="1990"/>
      <c r="H32" s="1991"/>
      <c r="I32" s="2001"/>
      <c r="J32" s="2002"/>
      <c r="K32" s="1986"/>
      <c r="L32" s="1987"/>
      <c r="M32" s="1987"/>
      <c r="N32" s="1987"/>
      <c r="O32" s="1988"/>
      <c r="P32" s="1995"/>
      <c r="Q32" s="1996"/>
      <c r="R32" s="1996"/>
      <c r="S32" s="1997"/>
      <c r="T32" s="1995"/>
      <c r="U32" s="1996"/>
      <c r="V32" s="1996"/>
      <c r="W32" s="1997"/>
    </row>
    <row r="33" spans="2:23" ht="15.95" customHeight="1">
      <c r="B33" s="188"/>
      <c r="C33" s="1872"/>
      <c r="D33" s="1849"/>
      <c r="E33" s="2006"/>
      <c r="F33" s="1998"/>
      <c r="G33" s="1999"/>
      <c r="H33" s="2000"/>
      <c r="I33" s="1872"/>
      <c r="J33" s="2006"/>
      <c r="K33" s="1986"/>
      <c r="L33" s="1987"/>
      <c r="M33" s="1987"/>
      <c r="N33" s="1987"/>
      <c r="O33" s="1988"/>
      <c r="P33" s="1995"/>
      <c r="Q33" s="1996"/>
      <c r="R33" s="1996"/>
      <c r="S33" s="1997"/>
      <c r="T33" s="1995"/>
      <c r="U33" s="1996"/>
      <c r="V33" s="1996"/>
      <c r="W33" s="1997"/>
    </row>
    <row r="34" spans="2:23" ht="15.95" customHeight="1">
      <c r="B34" s="188"/>
      <c r="C34" s="1872"/>
      <c r="D34" s="1849"/>
      <c r="E34" s="2006"/>
      <c r="F34" s="1989"/>
      <c r="G34" s="1990"/>
      <c r="H34" s="1991"/>
      <c r="I34" s="2001"/>
      <c r="J34" s="2002"/>
      <c r="K34" s="1986"/>
      <c r="L34" s="1987"/>
      <c r="M34" s="1987"/>
      <c r="N34" s="1987"/>
      <c r="O34" s="1988"/>
      <c r="P34" s="1995"/>
      <c r="Q34" s="1996"/>
      <c r="R34" s="1996"/>
      <c r="S34" s="1997"/>
      <c r="T34" s="1995"/>
      <c r="U34" s="1996"/>
      <c r="V34" s="1996"/>
      <c r="W34" s="1997"/>
    </row>
    <row r="35" spans="2:23" ht="15.95" customHeight="1">
      <c r="B35" s="188"/>
      <c r="C35" s="1872"/>
      <c r="D35" s="1849"/>
      <c r="E35" s="2006"/>
      <c r="F35" s="1998"/>
      <c r="G35" s="1999"/>
      <c r="H35" s="2000"/>
      <c r="I35" s="1872"/>
      <c r="J35" s="2006"/>
      <c r="K35" s="1986"/>
      <c r="L35" s="1987"/>
      <c r="M35" s="1987"/>
      <c r="N35" s="1987"/>
      <c r="O35" s="1988"/>
      <c r="P35" s="1995"/>
      <c r="Q35" s="1996"/>
      <c r="R35" s="1996"/>
      <c r="S35" s="1997"/>
      <c r="T35" s="1995"/>
      <c r="U35" s="1996"/>
      <c r="V35" s="1996"/>
      <c r="W35" s="1997"/>
    </row>
    <row r="36" spans="2:23" ht="15.95" customHeight="1">
      <c r="B36" s="188"/>
      <c r="C36" s="1872"/>
      <c r="D36" s="1849"/>
      <c r="E36" s="2006"/>
      <c r="F36" s="1989"/>
      <c r="G36" s="1990"/>
      <c r="H36" s="1991"/>
      <c r="I36" s="2001"/>
      <c r="J36" s="2002"/>
      <c r="K36" s="1986"/>
      <c r="L36" s="1987"/>
      <c r="M36" s="1987"/>
      <c r="N36" s="1987"/>
      <c r="O36" s="1988"/>
      <c r="P36" s="1992"/>
      <c r="Q36" s="1993"/>
      <c r="R36" s="1993"/>
      <c r="S36" s="1994"/>
      <c r="T36" s="1992"/>
      <c r="U36" s="1993"/>
      <c r="V36" s="1993"/>
      <c r="W36" s="1994"/>
    </row>
    <row r="37" spans="2:23" ht="15.95" customHeight="1">
      <c r="B37" s="188"/>
      <c r="C37" s="1872"/>
      <c r="D37" s="1849"/>
      <c r="E37" s="2006"/>
      <c r="F37" s="1989"/>
      <c r="G37" s="1990"/>
      <c r="H37" s="1991"/>
      <c r="I37" s="1872"/>
      <c r="J37" s="2006"/>
      <c r="K37" s="1986"/>
      <c r="L37" s="1987"/>
      <c r="M37" s="1987"/>
      <c r="N37" s="1987"/>
      <c r="O37" s="1988"/>
      <c r="P37" s="2003"/>
      <c r="Q37" s="2004"/>
      <c r="R37" s="2004"/>
      <c r="S37" s="2005"/>
      <c r="T37" s="1995"/>
      <c r="U37" s="1996"/>
      <c r="V37" s="1996"/>
      <c r="W37" s="1997"/>
    </row>
    <row r="38" spans="2:23" ht="15.95" customHeight="1">
      <c r="B38" s="188"/>
      <c r="C38" s="1872"/>
      <c r="D38" s="1849"/>
      <c r="E38" s="2006"/>
      <c r="F38" s="1989"/>
      <c r="G38" s="1990"/>
      <c r="H38" s="1991"/>
      <c r="I38" s="1875"/>
      <c r="J38" s="2021"/>
      <c r="K38" s="1986"/>
      <c r="L38" s="1987"/>
      <c r="M38" s="1987"/>
      <c r="N38" s="1987"/>
      <c r="O38" s="1988"/>
      <c r="P38" s="2003"/>
      <c r="Q38" s="2004"/>
      <c r="R38" s="2004"/>
      <c r="S38" s="2005"/>
      <c r="T38" s="1995"/>
      <c r="U38" s="1996"/>
      <c r="V38" s="1996"/>
      <c r="W38" s="1997"/>
    </row>
    <row r="39" spans="2:23" ht="15.95" customHeight="1">
      <c r="B39" s="188"/>
      <c r="C39" s="1872"/>
      <c r="D39" s="1849"/>
      <c r="E39" s="2006"/>
      <c r="F39" s="2025"/>
      <c r="G39" s="2026"/>
      <c r="H39" s="2027"/>
      <c r="I39" s="1872"/>
      <c r="J39" s="2006"/>
      <c r="K39" s="1986"/>
      <c r="L39" s="1987"/>
      <c r="M39" s="1987"/>
      <c r="N39" s="1987"/>
      <c r="O39" s="1988"/>
      <c r="P39" s="2003"/>
      <c r="Q39" s="2004"/>
      <c r="R39" s="2004"/>
      <c r="S39" s="2005"/>
      <c r="T39" s="1995"/>
      <c r="U39" s="1996"/>
      <c r="V39" s="1996"/>
      <c r="W39" s="1997"/>
    </row>
    <row r="40" spans="2:23" ht="15.95" customHeight="1">
      <c r="B40" s="188"/>
      <c r="C40" s="1872"/>
      <c r="D40" s="1849"/>
      <c r="E40" s="2006"/>
      <c r="F40" s="2025"/>
      <c r="G40" s="2026"/>
      <c r="H40" s="2027"/>
      <c r="I40" s="1872"/>
      <c r="J40" s="2006"/>
      <c r="K40" s="1986"/>
      <c r="L40" s="1987"/>
      <c r="M40" s="1987"/>
      <c r="N40" s="1987"/>
      <c r="O40" s="1988"/>
      <c r="P40" s="2003"/>
      <c r="Q40" s="2004"/>
      <c r="R40" s="2004"/>
      <c r="S40" s="2005"/>
      <c r="T40" s="1995"/>
      <c r="U40" s="1996"/>
      <c r="V40" s="1996"/>
      <c r="W40" s="1997"/>
    </row>
    <row r="41" spans="2:23" ht="15.95" customHeight="1">
      <c r="B41" s="188"/>
      <c r="C41" s="1874"/>
      <c r="D41" s="1847"/>
      <c r="E41" s="2045"/>
      <c r="F41" s="2031"/>
      <c r="G41" s="2032"/>
      <c r="H41" s="2033"/>
      <c r="I41" s="2023"/>
      <c r="J41" s="2024"/>
      <c r="K41" s="2051"/>
      <c r="L41" s="2052"/>
      <c r="M41" s="2052"/>
      <c r="N41" s="2052"/>
      <c r="O41" s="2053"/>
      <c r="P41" s="2048"/>
      <c r="Q41" s="2049"/>
      <c r="R41" s="2049"/>
      <c r="S41" s="2050"/>
      <c r="T41" s="2042"/>
      <c r="U41" s="2043"/>
      <c r="V41" s="2043"/>
      <c r="W41" s="2044"/>
    </row>
    <row r="42" spans="2:23" ht="5.0999999999999996" customHeight="1">
      <c r="B42" s="188"/>
      <c r="C42" s="2039"/>
      <c r="D42" s="2040"/>
      <c r="E42" s="2040"/>
      <c r="F42" s="2040"/>
      <c r="G42" s="2040"/>
      <c r="H42" s="2040"/>
      <c r="I42" s="2040"/>
      <c r="J42" s="2040"/>
      <c r="K42" s="2040"/>
      <c r="L42" s="2040"/>
      <c r="M42" s="2040"/>
      <c r="N42" s="2040"/>
      <c r="O42" s="2040"/>
      <c r="P42" s="2040"/>
      <c r="Q42" s="2040"/>
      <c r="R42" s="2040"/>
      <c r="S42" s="2040"/>
      <c r="T42" s="2040"/>
      <c r="U42" s="2040"/>
      <c r="V42" s="2040"/>
      <c r="W42" s="2041"/>
    </row>
    <row r="43" spans="2:23" ht="20.25" customHeight="1">
      <c r="B43" s="1976">
        <v>7</v>
      </c>
      <c r="C43" s="2028" t="s">
        <v>401</v>
      </c>
      <c r="D43" s="2029"/>
      <c r="E43" s="2029"/>
      <c r="F43" s="2029"/>
      <c r="G43" s="2029"/>
      <c r="H43" s="2029"/>
      <c r="I43" s="2029"/>
      <c r="J43" s="2029"/>
      <c r="K43" s="2029"/>
      <c r="L43" s="2029"/>
      <c r="M43" s="2029"/>
      <c r="N43" s="2029"/>
      <c r="O43" s="2029"/>
      <c r="P43" s="2029"/>
      <c r="Q43" s="2029"/>
      <c r="R43" s="2029"/>
      <c r="S43" s="2029"/>
      <c r="T43" s="2029"/>
      <c r="U43" s="2029"/>
      <c r="V43" s="2029"/>
      <c r="W43" s="2030"/>
    </row>
    <row r="44" spans="2:23">
      <c r="B44" s="1977"/>
      <c r="C44" s="1985" t="s">
        <v>402</v>
      </c>
      <c r="D44" s="1962"/>
      <c r="E44" s="1962"/>
      <c r="F44" s="1962"/>
      <c r="G44" s="1962"/>
      <c r="H44" s="1962"/>
      <c r="I44" s="1962"/>
      <c r="J44" s="1962"/>
      <c r="K44" s="1962"/>
      <c r="L44" s="1962"/>
      <c r="M44" s="1962"/>
      <c r="N44" s="1962"/>
      <c r="O44" s="1962"/>
      <c r="P44" s="1962"/>
      <c r="Q44" s="1962"/>
      <c r="R44" s="1962"/>
      <c r="S44" s="1962"/>
      <c r="T44" s="1962"/>
      <c r="U44" s="1962"/>
      <c r="V44" s="1962"/>
      <c r="W44" s="1963"/>
    </row>
    <row r="45" spans="2:23">
      <c r="B45" s="419" t="s">
        <v>1211</v>
      </c>
      <c r="C45" s="432"/>
      <c r="D45" s="1962" t="s">
        <v>403</v>
      </c>
      <c r="E45" s="1962"/>
      <c r="F45" s="1962"/>
      <c r="G45" s="1962"/>
      <c r="H45" s="1962"/>
      <c r="I45" s="1962"/>
      <c r="J45" s="1962"/>
      <c r="K45" s="1962"/>
      <c r="L45" s="1962"/>
      <c r="M45" s="1962"/>
      <c r="N45" s="1962"/>
      <c r="O45" s="1962"/>
      <c r="P45" s="1962"/>
      <c r="Q45" s="1962"/>
      <c r="R45" s="1962"/>
      <c r="S45" s="1962"/>
      <c r="T45" s="1962"/>
      <c r="U45" s="1962"/>
      <c r="V45" s="1962"/>
      <c r="W45" s="1963"/>
    </row>
    <row r="46" spans="2:23">
      <c r="B46" s="419" t="s">
        <v>631</v>
      </c>
      <c r="C46" s="432"/>
      <c r="D46" s="2034" t="s">
        <v>404</v>
      </c>
      <c r="E46" s="2034"/>
      <c r="F46" s="2034"/>
      <c r="G46" s="2034"/>
      <c r="H46" s="2034"/>
      <c r="I46" s="2034"/>
      <c r="J46" s="2034"/>
      <c r="K46" s="2034"/>
      <c r="L46" s="2034"/>
      <c r="M46" s="2034"/>
      <c r="N46" s="2034"/>
      <c r="O46" s="2034"/>
      <c r="P46" s="2034"/>
      <c r="Q46" s="2034"/>
      <c r="R46" s="2034"/>
      <c r="S46" s="2034"/>
      <c r="T46" s="2034"/>
      <c r="U46" s="2034"/>
      <c r="V46" s="2034"/>
      <c r="W46" s="2035"/>
    </row>
    <row r="47" spans="2:23" ht="20.25" customHeight="1">
      <c r="B47" s="822" t="s">
        <v>629</v>
      </c>
      <c r="C47" s="1925" t="s">
        <v>630</v>
      </c>
      <c r="D47" s="1926"/>
      <c r="E47" s="1926"/>
      <c r="F47" s="1926"/>
      <c r="G47" s="1926"/>
      <c r="H47" s="1926"/>
      <c r="I47" s="1926"/>
      <c r="J47" s="1926"/>
      <c r="K47" s="1926"/>
      <c r="L47" s="1926"/>
      <c r="M47" s="1926"/>
      <c r="N47" s="1926"/>
      <c r="O47" s="1926"/>
      <c r="P47" s="1926"/>
      <c r="Q47" s="1926"/>
      <c r="R47" s="1926"/>
      <c r="S47" s="1926"/>
      <c r="T47" s="1926"/>
      <c r="U47" s="1926"/>
      <c r="V47" s="1926"/>
      <c r="W47" s="1981"/>
    </row>
    <row r="48" spans="2:23">
      <c r="B48" s="419" t="s">
        <v>628</v>
      </c>
      <c r="C48" s="1818"/>
      <c r="D48" s="1848"/>
      <c r="E48" s="1848"/>
      <c r="F48" s="1848"/>
      <c r="G48" s="1848"/>
      <c r="H48" s="1848"/>
      <c r="I48" s="1848"/>
      <c r="J48" s="1848"/>
      <c r="K48" s="1848"/>
      <c r="L48" s="1848"/>
      <c r="M48" s="1848"/>
      <c r="N48" s="1848"/>
      <c r="O48" s="1848"/>
      <c r="P48" s="1848"/>
      <c r="Q48" s="1848"/>
      <c r="R48" s="1848"/>
      <c r="S48" s="1848"/>
      <c r="T48" s="1848"/>
      <c r="U48" s="1848"/>
      <c r="V48" s="1848"/>
      <c r="W48" s="1819"/>
    </row>
    <row r="49" spans="2:31">
      <c r="B49" s="419" t="s">
        <v>627</v>
      </c>
      <c r="C49" s="2054" t="s">
        <v>748</v>
      </c>
      <c r="D49" s="2055"/>
      <c r="E49" s="2055"/>
      <c r="F49" s="2055"/>
      <c r="G49" s="2055"/>
      <c r="H49" s="2055"/>
      <c r="I49" s="2055"/>
      <c r="J49" s="2055"/>
      <c r="K49" s="2055"/>
      <c r="L49" s="2055"/>
      <c r="M49" s="2055"/>
      <c r="N49" s="2055"/>
      <c r="O49" s="2055"/>
      <c r="P49" s="2055"/>
      <c r="Q49" s="2055"/>
      <c r="R49" s="2055"/>
      <c r="S49" s="2055"/>
      <c r="T49" s="2055"/>
      <c r="U49" s="2055"/>
      <c r="V49" s="2055"/>
      <c r="W49" s="2056"/>
      <c r="Y49" s="775"/>
    </row>
    <row r="50" spans="2:31" ht="6" customHeight="1">
      <c r="B50" s="47"/>
      <c r="C50" s="831"/>
      <c r="D50" s="830"/>
      <c r="E50" s="830"/>
      <c r="F50" s="830"/>
      <c r="G50" s="830"/>
      <c r="H50" s="830"/>
      <c r="I50" s="830"/>
      <c r="J50" s="830"/>
      <c r="K50" s="830"/>
      <c r="L50" s="830"/>
      <c r="M50" s="830"/>
      <c r="N50" s="830"/>
      <c r="O50" s="830"/>
      <c r="P50" s="830"/>
      <c r="Q50" s="830"/>
      <c r="R50" s="830"/>
      <c r="S50" s="830"/>
      <c r="T50" s="830"/>
      <c r="U50" s="830"/>
      <c r="V50" s="830"/>
      <c r="W50" s="829"/>
    </row>
    <row r="51" spans="2:31" ht="13.5" customHeight="1">
      <c r="B51" s="9"/>
      <c r="C51" s="837"/>
      <c r="D51" s="839"/>
      <c r="E51" s="845" t="s">
        <v>408</v>
      </c>
      <c r="F51" s="835"/>
      <c r="G51" s="835"/>
      <c r="H51" s="835"/>
      <c r="I51" s="835"/>
      <c r="J51" s="835"/>
      <c r="K51" s="835"/>
      <c r="L51" s="835"/>
      <c r="M51" s="836"/>
      <c r="N51" s="1326"/>
      <c r="O51" s="730" t="s">
        <v>407</v>
      </c>
      <c r="P51" s="835"/>
      <c r="Q51" s="835"/>
      <c r="R51" s="835"/>
      <c r="S51" s="835"/>
      <c r="T51" s="835"/>
      <c r="U51" s="835"/>
      <c r="V51" s="835"/>
      <c r="W51" s="836"/>
    </row>
    <row r="52" spans="2:31" ht="12.75" customHeight="1">
      <c r="B52" s="9"/>
      <c r="C52" s="1818"/>
      <c r="D52" s="1848"/>
      <c r="E52" s="1848"/>
      <c r="F52" s="1848"/>
      <c r="G52" s="1848"/>
      <c r="H52" s="1848"/>
      <c r="I52" s="1848"/>
      <c r="J52" s="1848"/>
      <c r="K52" s="1848"/>
      <c r="L52" s="1848"/>
      <c r="M52" s="1848"/>
      <c r="N52" s="1848"/>
      <c r="O52" s="1848"/>
      <c r="P52" s="1848"/>
      <c r="Q52" s="1848"/>
      <c r="R52" s="1848"/>
      <c r="S52" s="1848"/>
      <c r="T52" s="1848"/>
      <c r="U52" s="1848"/>
      <c r="V52" s="1848"/>
      <c r="W52" s="1819"/>
    </row>
    <row r="53" spans="2:31" ht="4.5" customHeight="1">
      <c r="B53" s="9"/>
      <c r="C53" s="1592" t="s">
        <v>626</v>
      </c>
      <c r="D53" s="1613"/>
      <c r="E53" s="1613"/>
      <c r="F53" s="1613"/>
      <c r="G53" s="1613"/>
      <c r="H53" s="1613"/>
      <c r="I53" s="1613"/>
      <c r="J53" s="1613"/>
      <c r="K53" s="1593"/>
      <c r="L53" s="293"/>
      <c r="M53" s="1592" t="s">
        <v>625</v>
      </c>
      <c r="N53" s="1613"/>
      <c r="O53" s="1613"/>
      <c r="P53" s="1613"/>
      <c r="Q53" s="1613"/>
      <c r="R53" s="1613"/>
      <c r="S53" s="1613"/>
      <c r="T53" s="1613"/>
      <c r="U53" s="1613"/>
      <c r="V53" s="1613"/>
      <c r="W53" s="1593"/>
    </row>
    <row r="54" spans="2:31">
      <c r="B54" s="9"/>
      <c r="C54" s="2036"/>
      <c r="D54" s="1739"/>
      <c r="E54" s="1739"/>
      <c r="F54" s="1739"/>
      <c r="G54" s="1739"/>
      <c r="H54" s="1739"/>
      <c r="I54" s="1739"/>
      <c r="J54" s="1739"/>
      <c r="K54" s="1740"/>
      <c r="L54" s="293"/>
      <c r="M54" s="2036"/>
      <c r="N54" s="1739"/>
      <c r="O54" s="1739"/>
      <c r="P54" s="1739"/>
      <c r="Q54" s="1739"/>
      <c r="R54" s="1739"/>
      <c r="S54" s="1739"/>
      <c r="T54" s="1739"/>
      <c r="U54" s="1739"/>
      <c r="V54" s="1739"/>
      <c r="W54" s="1740"/>
    </row>
    <row r="55" spans="2:31" ht="4.5" customHeight="1">
      <c r="B55" s="9"/>
      <c r="C55" s="1580"/>
      <c r="D55" s="1614"/>
      <c r="E55" s="1614"/>
      <c r="F55" s="1614"/>
      <c r="G55" s="1614"/>
      <c r="H55" s="1614"/>
      <c r="I55" s="1614"/>
      <c r="J55" s="1614"/>
      <c r="K55" s="1581"/>
      <c r="L55" s="293"/>
      <c r="M55" s="1580"/>
      <c r="N55" s="1614"/>
      <c r="O55" s="1614"/>
      <c r="P55" s="1614"/>
      <c r="Q55" s="1614"/>
      <c r="R55" s="1614"/>
      <c r="S55" s="1614"/>
      <c r="T55" s="1614"/>
      <c r="U55" s="1614"/>
      <c r="V55" s="1614"/>
      <c r="W55" s="1581"/>
    </row>
    <row r="56" spans="2:31" ht="21" customHeight="1">
      <c r="B56" s="9"/>
      <c r="C56" s="1982" t="s">
        <v>624</v>
      </c>
      <c r="D56" s="1983"/>
      <c r="E56" s="1983"/>
      <c r="F56" s="1983"/>
      <c r="G56" s="1983"/>
      <c r="H56" s="1983"/>
      <c r="I56" s="1983"/>
      <c r="J56" s="1983"/>
      <c r="K56" s="1984"/>
      <c r="L56" s="293"/>
      <c r="M56" s="1982" t="s">
        <v>623</v>
      </c>
      <c r="N56" s="1983"/>
      <c r="O56" s="1983"/>
      <c r="P56" s="1983"/>
      <c r="Q56" s="1983"/>
      <c r="R56" s="1983"/>
      <c r="S56" s="1983"/>
      <c r="T56" s="1983"/>
      <c r="U56" s="1983"/>
      <c r="V56" s="1983"/>
      <c r="W56" s="1984"/>
    </row>
    <row r="57" spans="2:31" ht="12.95" customHeight="1">
      <c r="B57" s="9"/>
      <c r="C57" s="1985" t="s">
        <v>622</v>
      </c>
      <c r="D57" s="1962"/>
      <c r="E57" s="1962"/>
      <c r="F57" s="1962"/>
      <c r="G57" s="1962"/>
      <c r="H57" s="1962"/>
      <c r="I57" s="1962"/>
      <c r="J57" s="1962"/>
      <c r="K57" s="1963"/>
      <c r="L57" s="293"/>
      <c r="M57" s="1985" t="s">
        <v>621</v>
      </c>
      <c r="N57" s="1962"/>
      <c r="O57" s="1962"/>
      <c r="P57" s="1962"/>
      <c r="Q57" s="1962"/>
      <c r="R57" s="1962"/>
      <c r="S57" s="1962"/>
      <c r="T57" s="1962"/>
      <c r="U57" s="1962"/>
      <c r="V57" s="1962"/>
      <c r="W57" s="1963"/>
    </row>
    <row r="58" spans="2:31" ht="12.95" customHeight="1">
      <c r="B58" s="9"/>
      <c r="C58" s="1985" t="s">
        <v>620</v>
      </c>
      <c r="D58" s="1962"/>
      <c r="E58" s="1962"/>
      <c r="F58" s="1962"/>
      <c r="G58" s="1962"/>
      <c r="H58" s="1962"/>
      <c r="I58" s="1962"/>
      <c r="J58" s="1962"/>
      <c r="K58" s="1963"/>
      <c r="L58" s="293"/>
      <c r="M58" s="1985" t="s">
        <v>619</v>
      </c>
      <c r="N58" s="1962"/>
      <c r="O58" s="1962"/>
      <c r="P58" s="1962"/>
      <c r="Q58" s="1962"/>
      <c r="R58" s="1962"/>
      <c r="S58" s="1962"/>
      <c r="T58" s="1962"/>
      <c r="U58" s="1962"/>
      <c r="V58" s="1962"/>
      <c r="W58" s="1963"/>
      <c r="X58" s="62"/>
      <c r="Z58" s="62"/>
      <c r="AB58" s="62"/>
      <c r="AE58" s="62"/>
    </row>
    <row r="59" spans="2:31" ht="6" customHeight="1">
      <c r="B59" s="9"/>
      <c r="C59" s="831"/>
      <c r="D59" s="830"/>
      <c r="E59" s="830"/>
      <c r="F59" s="830"/>
      <c r="G59" s="830"/>
      <c r="H59" s="830"/>
      <c r="I59" s="830"/>
      <c r="J59" s="830"/>
      <c r="K59" s="829"/>
      <c r="L59" s="293"/>
      <c r="M59" s="831"/>
      <c r="N59" s="830"/>
      <c r="O59" s="830"/>
      <c r="P59" s="830"/>
      <c r="Q59" s="830"/>
      <c r="R59" s="830"/>
      <c r="S59" s="830"/>
      <c r="T59" s="830"/>
      <c r="U59" s="830"/>
      <c r="V59" s="830"/>
      <c r="W59" s="829"/>
      <c r="X59" s="62"/>
      <c r="Z59" s="62"/>
      <c r="AB59" s="62"/>
      <c r="AE59" s="62"/>
    </row>
    <row r="60" spans="2:31" ht="12" customHeight="1">
      <c r="B60" s="9"/>
      <c r="C60" s="124"/>
      <c r="D60" s="843"/>
      <c r="E60" s="124" t="s">
        <v>405</v>
      </c>
      <c r="F60" s="31"/>
      <c r="G60" s="31"/>
      <c r="H60" s="31"/>
      <c r="I60" s="31"/>
      <c r="J60" s="31"/>
      <c r="K60" s="130"/>
      <c r="L60" s="299"/>
      <c r="M60" s="124"/>
      <c r="N60" s="843"/>
      <c r="O60" s="124" t="s">
        <v>405</v>
      </c>
      <c r="P60" s="31"/>
      <c r="Q60" s="31"/>
      <c r="R60" s="31"/>
      <c r="S60" s="31"/>
      <c r="T60" s="31"/>
      <c r="U60" s="31"/>
      <c r="V60" s="31"/>
      <c r="W60" s="130"/>
    </row>
    <row r="61" spans="2:31" ht="4.5" customHeight="1">
      <c r="B61" s="9"/>
      <c r="C61" s="124"/>
      <c r="D61" s="31"/>
      <c r="E61" s="31"/>
      <c r="F61" s="31"/>
      <c r="G61" s="31"/>
      <c r="H61" s="31"/>
      <c r="I61" s="31"/>
      <c r="J61" s="31"/>
      <c r="K61" s="130"/>
      <c r="L61" s="299"/>
      <c r="M61" s="833"/>
      <c r="N61" s="31"/>
      <c r="O61" s="551"/>
      <c r="P61" s="551"/>
      <c r="Q61" s="551"/>
      <c r="R61" s="551"/>
      <c r="S61" s="551"/>
      <c r="T61" s="551"/>
      <c r="U61" s="551"/>
      <c r="V61" s="551"/>
      <c r="W61" s="832"/>
    </row>
    <row r="62" spans="2:31" ht="12" customHeight="1">
      <c r="B62" s="9"/>
      <c r="C62" s="124"/>
      <c r="D62" s="838" t="str">
        <f>IF(D60&gt;0," ","X")</f>
        <v>X</v>
      </c>
      <c r="E62" s="124" t="s">
        <v>406</v>
      </c>
      <c r="F62" s="31"/>
      <c r="G62" s="31"/>
      <c r="H62" s="31"/>
      <c r="I62" s="31"/>
      <c r="J62" s="31"/>
      <c r="K62" s="130"/>
      <c r="L62" s="299"/>
      <c r="M62" s="124"/>
      <c r="N62" s="838" t="str">
        <f>IF(N60&gt;0," ","X")</f>
        <v>X</v>
      </c>
      <c r="O62" s="124" t="s">
        <v>406</v>
      </c>
      <c r="P62" s="31"/>
      <c r="Q62" s="31"/>
      <c r="R62" s="31"/>
      <c r="S62" s="31"/>
      <c r="T62" s="31"/>
      <c r="U62" s="31"/>
      <c r="V62" s="31"/>
      <c r="W62" s="130"/>
    </row>
    <row r="63" spans="2:31">
      <c r="B63" s="9"/>
      <c r="C63" s="1818"/>
      <c r="D63" s="1848"/>
      <c r="E63" s="1848"/>
      <c r="F63" s="1848"/>
      <c r="G63" s="1848"/>
      <c r="H63" s="1848"/>
      <c r="I63" s="1848"/>
      <c r="J63" s="1848"/>
      <c r="K63" s="1819"/>
      <c r="L63" s="299"/>
      <c r="M63" s="1978"/>
      <c r="N63" s="1979"/>
      <c r="O63" s="1979"/>
      <c r="P63" s="1979"/>
      <c r="Q63" s="1979"/>
      <c r="R63" s="1979"/>
      <c r="S63" s="1979"/>
      <c r="T63" s="1979"/>
      <c r="U63" s="1979"/>
      <c r="V63" s="1979"/>
      <c r="W63" s="1980"/>
    </row>
    <row r="64" spans="2:31">
      <c r="B64" s="9"/>
      <c r="C64" s="74"/>
      <c r="D64" s="2046" t="s">
        <v>508</v>
      </c>
      <c r="E64" s="2047"/>
      <c r="F64" s="187" t="s">
        <v>1205</v>
      </c>
      <c r="G64" s="187"/>
      <c r="H64" s="2046" t="s">
        <v>508</v>
      </c>
      <c r="I64" s="2047"/>
      <c r="J64" s="187" t="s">
        <v>1205</v>
      </c>
      <c r="K64" s="356"/>
      <c r="L64" s="776"/>
      <c r="M64" s="776"/>
      <c r="N64" s="2046" t="s">
        <v>508</v>
      </c>
      <c r="O64" s="2047"/>
      <c r="P64" s="187" t="s">
        <v>1205</v>
      </c>
      <c r="Q64" s="187"/>
      <c r="R64" s="187"/>
      <c r="S64" s="2046" t="s">
        <v>508</v>
      </c>
      <c r="T64" s="2047"/>
      <c r="U64" s="187" t="s">
        <v>1205</v>
      </c>
      <c r="V64" s="1818"/>
      <c r="W64" s="1819"/>
    </row>
    <row r="65" spans="2:23" ht="15.95" customHeight="1">
      <c r="B65" s="9"/>
      <c r="C65" s="81"/>
      <c r="D65" s="1626"/>
      <c r="E65" s="1627"/>
      <c r="F65" s="841" t="str">
        <f t="shared" ref="F65:F72" si="0">IF(D65&gt;0,VLOOKUP(D65,Signals,5,FALSE)," ")</f>
        <v xml:space="preserve"> </v>
      </c>
      <c r="G65" s="828"/>
      <c r="H65" s="1626"/>
      <c r="I65" s="1627"/>
      <c r="J65" s="807" t="str">
        <f t="shared" ref="J65:J72" si="1">IF(H65&gt;0,VLOOKUP(H65,Signals,5,FALSE)," ")</f>
        <v xml:space="preserve"> </v>
      </c>
      <c r="K65" s="45"/>
      <c r="L65" s="14"/>
      <c r="M65" s="14"/>
      <c r="N65" s="1626"/>
      <c r="O65" s="1627"/>
      <c r="P65" s="841" t="str">
        <f t="shared" ref="P65:P72" si="2">IF(N65&gt;0,VLOOKUP(N65,Signals,5,FALSE)," ")</f>
        <v xml:space="preserve"> </v>
      </c>
      <c r="Q65" s="828"/>
      <c r="R65" s="828"/>
      <c r="S65" s="1626"/>
      <c r="T65" s="1627"/>
      <c r="U65" s="841" t="str">
        <f t="shared" ref="U65:U72" si="3">IF(S65&gt;0,VLOOKUP(S65,Signals,5,FALSE)," ")</f>
        <v xml:space="preserve"> </v>
      </c>
      <c r="V65" s="1818"/>
      <c r="W65" s="1819"/>
    </row>
    <row r="66" spans="2:23" ht="15.95" customHeight="1">
      <c r="B66" s="9"/>
      <c r="C66" s="81"/>
      <c r="D66" s="2037"/>
      <c r="E66" s="2038"/>
      <c r="F66" s="807" t="str">
        <f t="shared" si="0"/>
        <v xml:space="preserve"> </v>
      </c>
      <c r="G66" s="825"/>
      <c r="H66" s="1620"/>
      <c r="I66" s="1621"/>
      <c r="J66" s="807" t="str">
        <f t="shared" si="1"/>
        <v xml:space="preserve"> </v>
      </c>
      <c r="K66" s="45"/>
      <c r="L66" s="14"/>
      <c r="M66" s="14"/>
      <c r="N66" s="2037"/>
      <c r="O66" s="2038"/>
      <c r="P66" s="807" t="str">
        <f t="shared" si="2"/>
        <v xml:space="preserve"> </v>
      </c>
      <c r="Q66" s="825"/>
      <c r="R66" s="825"/>
      <c r="S66" s="2037"/>
      <c r="T66" s="2038"/>
      <c r="U66" s="807" t="str">
        <f t="shared" si="3"/>
        <v xml:space="preserve"> </v>
      </c>
      <c r="V66" s="1818"/>
      <c r="W66" s="1819"/>
    </row>
    <row r="67" spans="2:23" ht="15.95" customHeight="1">
      <c r="B67" s="9"/>
      <c r="C67" s="81"/>
      <c r="D67" s="2037"/>
      <c r="E67" s="2038"/>
      <c r="F67" s="807" t="str">
        <f t="shared" si="0"/>
        <v xml:space="preserve"> </v>
      </c>
      <c r="G67" s="825"/>
      <c r="H67" s="1620"/>
      <c r="I67" s="1621"/>
      <c r="J67" s="807" t="str">
        <f t="shared" si="1"/>
        <v xml:space="preserve"> </v>
      </c>
      <c r="K67" s="45"/>
      <c r="L67" s="14"/>
      <c r="M67" s="14"/>
      <c r="N67" s="2037"/>
      <c r="O67" s="2038"/>
      <c r="P67" s="807" t="str">
        <f t="shared" si="2"/>
        <v xml:space="preserve"> </v>
      </c>
      <c r="Q67" s="825"/>
      <c r="R67" s="825"/>
      <c r="S67" s="2037"/>
      <c r="T67" s="2038"/>
      <c r="U67" s="807" t="str">
        <f t="shared" si="3"/>
        <v xml:space="preserve"> </v>
      </c>
      <c r="V67" s="1818"/>
      <c r="W67" s="1819"/>
    </row>
    <row r="68" spans="2:23" ht="15.95" customHeight="1">
      <c r="B68" s="9"/>
      <c r="C68" s="81"/>
      <c r="D68" s="2037"/>
      <c r="E68" s="2038"/>
      <c r="F68" s="807" t="str">
        <f t="shared" si="0"/>
        <v xml:space="preserve"> </v>
      </c>
      <c r="G68" s="827"/>
      <c r="H68" s="1620"/>
      <c r="I68" s="1621"/>
      <c r="J68" s="807" t="str">
        <f t="shared" si="1"/>
        <v xml:space="preserve"> </v>
      </c>
      <c r="K68" s="45"/>
      <c r="L68" s="14"/>
      <c r="M68" s="14"/>
      <c r="N68" s="2037"/>
      <c r="O68" s="2038"/>
      <c r="P68" s="807" t="str">
        <f t="shared" si="2"/>
        <v xml:space="preserve"> </v>
      </c>
      <c r="Q68" s="827"/>
      <c r="R68" s="826"/>
      <c r="S68" s="2037"/>
      <c r="T68" s="2038"/>
      <c r="U68" s="807" t="str">
        <f t="shared" si="3"/>
        <v xml:space="preserve"> </v>
      </c>
      <c r="V68" s="1818"/>
      <c r="W68" s="1819"/>
    </row>
    <row r="69" spans="2:23" ht="15.95" customHeight="1">
      <c r="B69" s="9"/>
      <c r="C69" s="81"/>
      <c r="D69" s="2037"/>
      <c r="E69" s="2038"/>
      <c r="F69" s="807" t="str">
        <f t="shared" si="0"/>
        <v xml:space="preserve"> </v>
      </c>
      <c r="G69" s="827"/>
      <c r="H69" s="2037"/>
      <c r="I69" s="2038"/>
      <c r="J69" s="807" t="str">
        <f t="shared" si="1"/>
        <v xml:space="preserve"> </v>
      </c>
      <c r="K69" s="45"/>
      <c r="L69" s="14"/>
      <c r="M69" s="14"/>
      <c r="N69" s="2037"/>
      <c r="O69" s="2038"/>
      <c r="P69" s="807" t="str">
        <f t="shared" si="2"/>
        <v xml:space="preserve"> </v>
      </c>
      <c r="Q69" s="827"/>
      <c r="R69" s="826"/>
      <c r="S69" s="2037"/>
      <c r="T69" s="2038"/>
      <c r="U69" s="807" t="str">
        <f t="shared" si="3"/>
        <v xml:space="preserve"> </v>
      </c>
      <c r="V69" s="1818"/>
      <c r="W69" s="1819"/>
    </row>
    <row r="70" spans="2:23" ht="15.95" customHeight="1">
      <c r="B70" s="9"/>
      <c r="C70" s="81"/>
      <c r="D70" s="2037"/>
      <c r="E70" s="2038"/>
      <c r="F70" s="807" t="str">
        <f t="shared" si="0"/>
        <v xml:space="preserve"> </v>
      </c>
      <c r="G70" s="827"/>
      <c r="H70" s="2037"/>
      <c r="I70" s="2038"/>
      <c r="J70" s="807" t="str">
        <f t="shared" si="1"/>
        <v xml:space="preserve"> </v>
      </c>
      <c r="K70" s="45"/>
      <c r="L70" s="14"/>
      <c r="M70" s="14"/>
      <c r="N70" s="2037"/>
      <c r="O70" s="2038"/>
      <c r="P70" s="807" t="str">
        <f t="shared" si="2"/>
        <v xml:space="preserve"> </v>
      </c>
      <c r="Q70" s="827"/>
      <c r="R70" s="826"/>
      <c r="S70" s="2037"/>
      <c r="T70" s="2038"/>
      <c r="U70" s="807" t="str">
        <f t="shared" si="3"/>
        <v xml:space="preserve"> </v>
      </c>
      <c r="V70" s="1818"/>
      <c r="W70" s="1819"/>
    </row>
    <row r="71" spans="2:23" ht="15.95" customHeight="1">
      <c r="B71" s="9"/>
      <c r="C71" s="81"/>
      <c r="D71" s="2037"/>
      <c r="E71" s="2038"/>
      <c r="F71" s="807" t="str">
        <f t="shared" si="0"/>
        <v xml:space="preserve"> </v>
      </c>
      <c r="G71" s="827"/>
      <c r="H71" s="2037"/>
      <c r="I71" s="2038"/>
      <c r="J71" s="807" t="str">
        <f t="shared" si="1"/>
        <v xml:space="preserve"> </v>
      </c>
      <c r="K71" s="45"/>
      <c r="L71" s="14"/>
      <c r="M71" s="14"/>
      <c r="N71" s="2037"/>
      <c r="O71" s="2038"/>
      <c r="P71" s="807" t="str">
        <f t="shared" si="2"/>
        <v xml:space="preserve"> </v>
      </c>
      <c r="Q71" s="827"/>
      <c r="R71" s="826"/>
      <c r="S71" s="2037"/>
      <c r="T71" s="2038"/>
      <c r="U71" s="807" t="str">
        <f t="shared" si="3"/>
        <v xml:space="preserve"> </v>
      </c>
      <c r="V71" s="1818"/>
      <c r="W71" s="1819"/>
    </row>
    <row r="72" spans="2:23" ht="15.95" customHeight="1">
      <c r="B72" s="9"/>
      <c r="C72" s="81"/>
      <c r="D72" s="1630"/>
      <c r="E72" s="1631"/>
      <c r="F72" s="842" t="str">
        <f t="shared" si="0"/>
        <v xml:space="preserve"> </v>
      </c>
      <c r="G72" s="824"/>
      <c r="H72" s="1630"/>
      <c r="I72" s="1631"/>
      <c r="J72" s="807" t="str">
        <f t="shared" si="1"/>
        <v xml:space="preserve"> </v>
      </c>
      <c r="K72" s="45"/>
      <c r="L72" s="14"/>
      <c r="M72" s="14"/>
      <c r="N72" s="1630"/>
      <c r="O72" s="1631"/>
      <c r="P72" s="842" t="str">
        <f t="shared" si="2"/>
        <v xml:space="preserve"> </v>
      </c>
      <c r="Q72" s="824"/>
      <c r="R72" s="823"/>
      <c r="S72" s="1630"/>
      <c r="T72" s="1631"/>
      <c r="U72" s="842" t="str">
        <f t="shared" si="3"/>
        <v xml:space="preserve"> </v>
      </c>
      <c r="V72" s="1818"/>
      <c r="W72" s="1819"/>
    </row>
    <row r="73" spans="2:23" ht="17.25" customHeight="1">
      <c r="B73" s="9"/>
      <c r="C73" s="1818"/>
      <c r="D73" s="1848"/>
      <c r="E73" s="1848"/>
      <c r="F73" s="1848"/>
      <c r="G73" s="12"/>
      <c r="H73" s="2046" t="s">
        <v>1234</v>
      </c>
      <c r="I73" s="2047"/>
      <c r="J73" s="864">
        <f>IF(D62="X",0,SUM(F65:F72)+SUM(J65:J72))</f>
        <v>0</v>
      </c>
      <c r="K73" s="794"/>
      <c r="L73" s="188"/>
      <c r="M73" s="188"/>
      <c r="N73" s="25"/>
      <c r="O73" s="1848"/>
      <c r="P73" s="1584"/>
      <c r="Q73" s="1584"/>
      <c r="R73" s="1585"/>
      <c r="S73" s="2046" t="s">
        <v>1234</v>
      </c>
      <c r="T73" s="2047"/>
      <c r="U73" s="864">
        <f>IF(N62="X",0,SUM(P65:P72)+SUM(U65:U72))</f>
        <v>0</v>
      </c>
      <c r="V73" s="1818"/>
      <c r="W73" s="1819"/>
    </row>
    <row r="74" spans="2:23" ht="9.9499999999999993" customHeight="1">
      <c r="B74" s="10"/>
      <c r="C74" s="1969"/>
      <c r="D74" s="1970"/>
      <c r="E74" s="1970"/>
      <c r="F74" s="1970"/>
      <c r="G74" s="1970"/>
      <c r="H74" s="1970"/>
      <c r="I74" s="1970"/>
      <c r="J74" s="1970"/>
      <c r="K74" s="1971"/>
      <c r="L74" s="6"/>
      <c r="M74" s="1969"/>
      <c r="N74" s="1970"/>
      <c r="O74" s="1970"/>
      <c r="P74" s="1970"/>
      <c r="Q74" s="1970"/>
      <c r="R74" s="1970"/>
      <c r="S74" s="1970"/>
      <c r="T74" s="1970"/>
      <c r="U74" s="1970"/>
      <c r="V74" s="1970"/>
      <c r="W74" s="1971"/>
    </row>
    <row r="75" spans="2:23">
      <c r="B75" s="19"/>
      <c r="V75" s="19"/>
    </row>
    <row r="76" spans="2:23">
      <c r="B76" s="19"/>
    </row>
    <row r="77" spans="2:23">
      <c r="B77" s="19"/>
    </row>
    <row r="78" spans="2:23">
      <c r="B78" s="19"/>
    </row>
    <row r="79" spans="2:23">
      <c r="B79" s="19"/>
    </row>
    <row r="80" spans="2:23">
      <c r="B80" s="19"/>
    </row>
  </sheetData>
  <sheetProtection password="93EE" sheet="1" objects="1" scenarios="1"/>
  <mergeCells count="183">
    <mergeCell ref="C58:K58"/>
    <mergeCell ref="N70:O70"/>
    <mergeCell ref="D71:E71"/>
    <mergeCell ref="O73:R73"/>
    <mergeCell ref="D69:E69"/>
    <mergeCell ref="H73:I73"/>
    <mergeCell ref="H72:I72"/>
    <mergeCell ref="H71:I71"/>
    <mergeCell ref="D70:E70"/>
    <mergeCell ref="C73:F73"/>
    <mergeCell ref="N68:O68"/>
    <mergeCell ref="V74:W74"/>
    <mergeCell ref="V64:W64"/>
    <mergeCell ref="H70:I70"/>
    <mergeCell ref="N67:O67"/>
    <mergeCell ref="M74:U74"/>
    <mergeCell ref="V72:W72"/>
    <mergeCell ref="N72:O72"/>
    <mergeCell ref="S71:T71"/>
    <mergeCell ref="S72:T72"/>
    <mergeCell ref="V73:W73"/>
    <mergeCell ref="S73:T73"/>
    <mergeCell ref="V68:W68"/>
    <mergeCell ref="V69:W69"/>
    <mergeCell ref="S67:T67"/>
    <mergeCell ref="C74:K74"/>
    <mergeCell ref="D72:E72"/>
    <mergeCell ref="S70:T70"/>
    <mergeCell ref="S69:T69"/>
    <mergeCell ref="S68:T68"/>
    <mergeCell ref="V71:W71"/>
    <mergeCell ref="V70:W70"/>
    <mergeCell ref="N71:O71"/>
    <mergeCell ref="H69:I69"/>
    <mergeCell ref="N69:O69"/>
    <mergeCell ref="I40:J40"/>
    <mergeCell ref="V67:W67"/>
    <mergeCell ref="P39:S39"/>
    <mergeCell ref="T39:W39"/>
    <mergeCell ref="S64:T64"/>
    <mergeCell ref="H64:I64"/>
    <mergeCell ref="C52:W52"/>
    <mergeCell ref="S66:T66"/>
    <mergeCell ref="M58:W58"/>
    <mergeCell ref="T40:W40"/>
    <mergeCell ref="C44:W44"/>
    <mergeCell ref="P41:S41"/>
    <mergeCell ref="K41:O41"/>
    <mergeCell ref="N66:O66"/>
    <mergeCell ref="P40:S40"/>
    <mergeCell ref="C57:K57"/>
    <mergeCell ref="K40:O40"/>
    <mergeCell ref="F40:H40"/>
    <mergeCell ref="D67:E67"/>
    <mergeCell ref="C49:W49"/>
    <mergeCell ref="N65:O65"/>
    <mergeCell ref="D64:E64"/>
    <mergeCell ref="N64:O64"/>
    <mergeCell ref="V65:W65"/>
    <mergeCell ref="F34:H34"/>
    <mergeCell ref="C53:K55"/>
    <mergeCell ref="D68:E68"/>
    <mergeCell ref="D65:E65"/>
    <mergeCell ref="H65:I65"/>
    <mergeCell ref="I34:J34"/>
    <mergeCell ref="C39:E39"/>
    <mergeCell ref="M53:W55"/>
    <mergeCell ref="M56:W56"/>
    <mergeCell ref="C63:K63"/>
    <mergeCell ref="H68:I68"/>
    <mergeCell ref="H66:I66"/>
    <mergeCell ref="H67:I67"/>
    <mergeCell ref="C40:E40"/>
    <mergeCell ref="C36:E36"/>
    <mergeCell ref="C37:E37"/>
    <mergeCell ref="K39:O39"/>
    <mergeCell ref="C42:W42"/>
    <mergeCell ref="T41:W41"/>
    <mergeCell ref="V66:W66"/>
    <mergeCell ref="C38:E38"/>
    <mergeCell ref="D66:E66"/>
    <mergeCell ref="C41:E41"/>
    <mergeCell ref="F35:H35"/>
    <mergeCell ref="S65:T65"/>
    <mergeCell ref="T34:W34"/>
    <mergeCell ref="P37:S37"/>
    <mergeCell ref="K36:O36"/>
    <mergeCell ref="K37:O37"/>
    <mergeCell ref="K38:O38"/>
    <mergeCell ref="C32:E32"/>
    <mergeCell ref="C33:E33"/>
    <mergeCell ref="I32:J32"/>
    <mergeCell ref="I33:J33"/>
    <mergeCell ref="F32:H32"/>
    <mergeCell ref="I37:J37"/>
    <mergeCell ref="I41:J41"/>
    <mergeCell ref="C35:E35"/>
    <mergeCell ref="I35:J35"/>
    <mergeCell ref="I39:J39"/>
    <mergeCell ref="I38:J38"/>
    <mergeCell ref="F39:H39"/>
    <mergeCell ref="C48:W48"/>
    <mergeCell ref="C43:W43"/>
    <mergeCell ref="F41:H41"/>
    <mergeCell ref="F38:H38"/>
    <mergeCell ref="F37:H37"/>
    <mergeCell ref="D46:W46"/>
    <mergeCell ref="P30:S30"/>
    <mergeCell ref="T30:W30"/>
    <mergeCell ref="P31:S31"/>
    <mergeCell ref="T31:W31"/>
    <mergeCell ref="P32:S32"/>
    <mergeCell ref="C28:E28"/>
    <mergeCell ref="P28:S28"/>
    <mergeCell ref="I30:J30"/>
    <mergeCell ref="T29:W29"/>
    <mergeCell ref="K30:O30"/>
    <mergeCell ref="F30:H30"/>
    <mergeCell ref="F29:H29"/>
    <mergeCell ref="F28:H28"/>
    <mergeCell ref="C29:E29"/>
    <mergeCell ref="K31:O31"/>
    <mergeCell ref="K32:O32"/>
    <mergeCell ref="I31:J31"/>
    <mergeCell ref="T32:W32"/>
    <mergeCell ref="C30:E30"/>
    <mergeCell ref="C31:E31"/>
    <mergeCell ref="K29:O29"/>
    <mergeCell ref="I29:J29"/>
    <mergeCell ref="B43:B44"/>
    <mergeCell ref="M63:W63"/>
    <mergeCell ref="D45:W45"/>
    <mergeCell ref="C47:W47"/>
    <mergeCell ref="C56:K56"/>
    <mergeCell ref="M57:W57"/>
    <mergeCell ref="K33:O33"/>
    <mergeCell ref="K34:O34"/>
    <mergeCell ref="F31:H31"/>
    <mergeCell ref="P36:S36"/>
    <mergeCell ref="T36:W36"/>
    <mergeCell ref="T35:W35"/>
    <mergeCell ref="K35:O35"/>
    <mergeCell ref="P35:S35"/>
    <mergeCell ref="F33:H33"/>
    <mergeCell ref="F36:H36"/>
    <mergeCell ref="I36:J36"/>
    <mergeCell ref="T38:W38"/>
    <mergeCell ref="P38:S38"/>
    <mergeCell ref="T37:W37"/>
    <mergeCell ref="C34:E34"/>
    <mergeCell ref="P33:S33"/>
    <mergeCell ref="T33:W33"/>
    <mergeCell ref="P34:S34"/>
    <mergeCell ref="D20:W20"/>
    <mergeCell ref="D21:W21"/>
    <mergeCell ref="K28:O28"/>
    <mergeCell ref="T28:W28"/>
    <mergeCell ref="C23:W23"/>
    <mergeCell ref="C27:W27"/>
    <mergeCell ref="D16:W16"/>
    <mergeCell ref="P29:S29"/>
    <mergeCell ref="D19:W19"/>
    <mergeCell ref="D25:W25"/>
    <mergeCell ref="D22:W22"/>
    <mergeCell ref="C26:W26"/>
    <mergeCell ref="I28:J28"/>
    <mergeCell ref="D17:W17"/>
    <mergeCell ref="D24:W24"/>
    <mergeCell ref="D18:W18"/>
    <mergeCell ref="D13:W13"/>
    <mergeCell ref="D14:W14"/>
    <mergeCell ref="D15:W15"/>
    <mergeCell ref="D7:W7"/>
    <mergeCell ref="D8:W8"/>
    <mergeCell ref="A1:A2"/>
    <mergeCell ref="D9:W9"/>
    <mergeCell ref="D10:W10"/>
    <mergeCell ref="D11:W11"/>
    <mergeCell ref="B3:B4"/>
    <mergeCell ref="C6:W6"/>
    <mergeCell ref="C5:W5"/>
    <mergeCell ref="T4:V4"/>
    <mergeCell ref="D12:W12"/>
  </mergeCells>
  <dataValidations count="1">
    <dataValidation type="list" allowBlank="1" showInputMessage="1" showErrorMessage="1" sqref="D51 N51 D60 N60" xr:uid="{00000000-0002-0000-2B00-000000000000}">
      <formula1>"X"</formula1>
    </dataValidation>
  </dataValidations>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T96"/>
  <sheetViews>
    <sheetView showGridLines="0" topLeftCell="A64" workbookViewId="0">
      <selection activeCell="I15" sqref="I15"/>
    </sheetView>
  </sheetViews>
  <sheetFormatPr defaultColWidth="9.140625" defaultRowHeight="15"/>
  <cols>
    <col min="1" max="1" width="8.5703125" style="19" customWidth="1"/>
    <col min="2" max="2" width="1.85546875" style="2" customWidth="1"/>
    <col min="3" max="3" width="6.42578125" style="2" customWidth="1"/>
    <col min="4" max="4" width="8.5703125" style="2" customWidth="1"/>
    <col min="5" max="5" width="0.5703125" style="2" customWidth="1"/>
    <col min="6" max="6" width="2.140625" style="2" customWidth="1"/>
    <col min="7" max="7" width="15.42578125" customWidth="1"/>
    <col min="8" max="8" width="14.42578125" customWidth="1"/>
    <col min="9" max="9" width="14.85546875" customWidth="1"/>
    <col min="10" max="10" width="2.42578125" customWidth="1"/>
    <col min="11" max="11" width="19.42578125" customWidth="1"/>
    <col min="12" max="12" width="2" customWidth="1"/>
    <col min="13" max="13" width="16.42578125" customWidth="1"/>
    <col min="14" max="14" width="1.85546875" customWidth="1"/>
    <col min="15" max="15" width="10.140625" customWidth="1"/>
    <col min="16" max="16" width="12.42578125" customWidth="1"/>
    <col min="17" max="17" width="0.5703125" customWidth="1"/>
    <col min="18" max="18" width="18" customWidth="1"/>
  </cols>
  <sheetData>
    <row r="1" spans="1:18" ht="22.5" customHeight="1">
      <c r="R1" s="1086" t="str">
        <f>CONCATENATE("ACCOUNTING PERIOD:  ",'General Data Input tab'!$D$2)</f>
        <v>ACCOUNTING PERIOD:  0</v>
      </c>
    </row>
    <row r="2" spans="1:18">
      <c r="B2" s="377" t="s">
        <v>845</v>
      </c>
      <c r="C2" s="214"/>
      <c r="D2" s="123"/>
      <c r="E2" s="150"/>
      <c r="F2" s="150"/>
      <c r="G2" s="150"/>
      <c r="H2" s="150"/>
      <c r="I2" s="150"/>
      <c r="J2" s="150"/>
      <c r="K2" s="150"/>
      <c r="L2" s="150"/>
      <c r="M2" s="150"/>
      <c r="N2" s="150"/>
      <c r="O2" s="150"/>
      <c r="P2" s="150"/>
    </row>
    <row r="3" spans="1:18" ht="6" customHeight="1">
      <c r="B3" s="214"/>
      <c r="C3" s="214"/>
      <c r="D3" s="123"/>
      <c r="E3" s="150"/>
      <c r="F3" s="150"/>
      <c r="G3" s="150"/>
      <c r="H3" s="150"/>
      <c r="I3" s="150"/>
      <c r="J3" s="150"/>
      <c r="K3" s="150"/>
      <c r="L3" s="150"/>
      <c r="M3" s="150"/>
      <c r="N3" s="150"/>
      <c r="O3" s="150"/>
      <c r="P3" s="150"/>
    </row>
    <row r="4" spans="1:18" ht="15.75">
      <c r="B4" s="215" t="s">
        <v>960</v>
      </c>
      <c r="C4" s="334"/>
      <c r="D4" s="141"/>
      <c r="E4" s="133"/>
      <c r="F4" s="133"/>
      <c r="G4" s="133"/>
      <c r="H4" s="133"/>
      <c r="I4" s="133"/>
      <c r="J4" s="133"/>
      <c r="K4" s="133"/>
      <c r="L4" s="133"/>
      <c r="M4" s="133"/>
      <c r="N4" s="133"/>
      <c r="O4" s="133"/>
      <c r="P4" s="1064" t="s">
        <v>599</v>
      </c>
      <c r="Q4" s="199"/>
      <c r="R4" s="2057" t="s">
        <v>961</v>
      </c>
    </row>
    <row r="5" spans="1:18" ht="21" customHeight="1">
      <c r="B5" s="151"/>
      <c r="C5" s="125"/>
      <c r="D5" s="1057">
        <f>'General Data Input tab'!C17</f>
        <v>0</v>
      </c>
      <c r="E5" s="1062"/>
      <c r="F5" s="1062"/>
      <c r="G5" s="1062"/>
      <c r="H5" s="1062"/>
      <c r="I5" s="1062"/>
      <c r="J5" s="1062"/>
      <c r="K5" s="1062"/>
      <c r="L5" s="1062"/>
      <c r="M5" s="1062"/>
      <c r="N5" s="1062"/>
      <c r="O5" s="1611" t="str">
        <f>IF('General Data Input tab'!K14&gt;0,'General Data Input tab'!K14," ")</f>
        <v xml:space="preserve"> </v>
      </c>
      <c r="P5" s="1611"/>
      <c r="Q5" s="196"/>
      <c r="R5" s="2058"/>
    </row>
    <row r="6" spans="1:18" ht="3" customHeight="1">
      <c r="B6" s="152"/>
      <c r="C6" s="153"/>
      <c r="D6" s="153"/>
      <c r="E6" s="131"/>
      <c r="F6" s="131"/>
      <c r="G6" s="131"/>
      <c r="H6" s="131"/>
      <c r="I6" s="131"/>
      <c r="J6" s="131"/>
      <c r="K6" s="131"/>
      <c r="L6" s="131"/>
      <c r="M6" s="131"/>
      <c r="N6" s="131"/>
      <c r="O6" s="131"/>
      <c r="P6" s="131"/>
      <c r="Q6" s="216"/>
      <c r="R6" s="217"/>
    </row>
    <row r="7" spans="1:18" s="380" customFormat="1" ht="29.25" customHeight="1">
      <c r="A7" s="378"/>
      <c r="B7" s="2059" t="s">
        <v>711</v>
      </c>
      <c r="C7" s="2060"/>
      <c r="D7" s="2060"/>
      <c r="E7" s="2060"/>
      <c r="F7" s="2060"/>
      <c r="G7" s="2060"/>
      <c r="H7" s="2060"/>
      <c r="I7" s="2060"/>
      <c r="J7" s="2060"/>
      <c r="K7" s="2060"/>
      <c r="L7" s="2060"/>
      <c r="M7" s="2060"/>
      <c r="N7" s="2060"/>
      <c r="O7" s="2060"/>
      <c r="P7" s="2060"/>
      <c r="Q7" s="2061"/>
      <c r="R7" s="379"/>
    </row>
    <row r="8" spans="1:18" ht="5.25" customHeight="1">
      <c r="B8" s="14"/>
      <c r="C8" s="12"/>
      <c r="D8" s="103"/>
      <c r="E8" s="12"/>
      <c r="F8" s="12"/>
      <c r="G8" s="19"/>
      <c r="H8" s="19"/>
      <c r="I8" s="19"/>
      <c r="J8" s="19"/>
      <c r="K8" s="19"/>
      <c r="L8" s="19"/>
      <c r="M8" s="19"/>
      <c r="N8" s="19"/>
      <c r="O8" s="19"/>
      <c r="P8" s="24"/>
      <c r="Q8" s="13"/>
      <c r="R8" s="381"/>
    </row>
    <row r="9" spans="1:18" ht="23.25" customHeight="1">
      <c r="B9" s="2062" t="s">
        <v>846</v>
      </c>
      <c r="C9" s="2063"/>
      <c r="D9" s="275" t="s">
        <v>847</v>
      </c>
      <c r="E9" s="372"/>
      <c r="F9" s="372"/>
      <c r="G9" s="372"/>
      <c r="H9" s="372"/>
      <c r="I9" s="372"/>
      <c r="J9" s="1651" t="s">
        <v>848</v>
      </c>
      <c r="K9" s="1651"/>
      <c r="L9" s="1651"/>
      <c r="M9" s="1651"/>
      <c r="N9" s="382" t="s">
        <v>987</v>
      </c>
      <c r="O9" s="2066">
        <f>'Pg 7 - Space K-L'!K12</f>
        <v>0</v>
      </c>
      <c r="P9" s="2066"/>
      <c r="Q9" s="13"/>
      <c r="R9" s="383" t="s">
        <v>849</v>
      </c>
    </row>
    <row r="10" spans="1:18" ht="5.25" customHeight="1">
      <c r="B10" s="2064"/>
      <c r="C10" s="2065"/>
      <c r="D10" s="286"/>
      <c r="E10" s="384"/>
      <c r="F10" s="384"/>
      <c r="G10" s="384"/>
      <c r="H10" s="384"/>
      <c r="I10" s="384"/>
      <c r="J10" s="92"/>
      <c r="K10" s="92"/>
      <c r="L10" s="92"/>
      <c r="M10" s="92"/>
      <c r="N10" s="139"/>
      <c r="O10" s="139"/>
      <c r="P10" s="385"/>
      <c r="Q10" s="76"/>
      <c r="R10" s="9"/>
    </row>
    <row r="11" spans="1:18" ht="16.5" customHeight="1">
      <c r="B11" s="2074" t="s">
        <v>850</v>
      </c>
      <c r="C11" s="2075"/>
      <c r="D11" s="143"/>
      <c r="E11" s="33"/>
      <c r="F11" s="33"/>
      <c r="G11" s="90"/>
      <c r="H11" s="90"/>
      <c r="I11" s="90"/>
      <c r="J11" s="90"/>
      <c r="K11" s="90"/>
      <c r="L11" s="90"/>
      <c r="M11" s="90"/>
      <c r="N11" s="136"/>
      <c r="O11" s="136"/>
      <c r="P11" s="136"/>
      <c r="Q11" s="13"/>
      <c r="R11" s="9"/>
    </row>
    <row r="12" spans="1:18" ht="18.75" customHeight="1">
      <c r="B12" s="2076"/>
      <c r="C12" s="2077"/>
      <c r="D12" s="275" t="s">
        <v>851</v>
      </c>
      <c r="E12" s="33"/>
      <c r="F12" s="33"/>
      <c r="G12" s="90"/>
      <c r="H12" s="90"/>
      <c r="I12" s="90"/>
      <c r="J12" s="1651" t="s">
        <v>848</v>
      </c>
      <c r="K12" s="1651"/>
      <c r="L12" s="1651"/>
      <c r="M12" s="1651"/>
      <c r="N12" s="386"/>
      <c r="O12" s="2068">
        <f>'Pg 14 - Part 7'!J73</f>
        <v>0</v>
      </c>
      <c r="P12" s="2068"/>
      <c r="Q12" s="13"/>
      <c r="R12" s="2067" t="s">
        <v>414</v>
      </c>
    </row>
    <row r="13" spans="1:18" ht="16.5" customHeight="1">
      <c r="B13" s="387"/>
      <c r="C13" s="388"/>
      <c r="D13" s="205"/>
      <c r="E13" s="33"/>
      <c r="F13" s="33"/>
      <c r="G13" s="90"/>
      <c r="H13" s="90"/>
      <c r="I13" s="90"/>
      <c r="J13" s="90"/>
      <c r="K13" s="90"/>
      <c r="L13" s="90"/>
      <c r="M13" s="90"/>
      <c r="N13" s="136"/>
      <c r="O13" s="136"/>
      <c r="P13" s="389"/>
      <c r="Q13" s="13"/>
      <c r="R13" s="2067"/>
    </row>
    <row r="14" spans="1:18" ht="15" customHeight="1">
      <c r="B14" s="14"/>
      <c r="C14" s="33"/>
      <c r="D14" s="275" t="s">
        <v>852</v>
      </c>
      <c r="E14" s="33"/>
      <c r="F14" s="33"/>
      <c r="G14" s="90"/>
      <c r="H14" s="90"/>
      <c r="I14" s="90"/>
      <c r="J14" s="90"/>
      <c r="K14" s="90"/>
      <c r="L14" s="1638" t="s">
        <v>853</v>
      </c>
      <c r="M14" s="1638"/>
      <c r="N14" s="386"/>
      <c r="O14" s="2068">
        <f>'Pg 14 - Part 7'!U73</f>
        <v>0</v>
      </c>
      <c r="P14" s="2068"/>
      <c r="Q14" s="13"/>
      <c r="R14" s="2067"/>
    </row>
    <row r="15" spans="1:18" ht="16.5" customHeight="1">
      <c r="B15" s="14"/>
      <c r="C15" s="33"/>
      <c r="D15" s="275"/>
      <c r="E15" s="33"/>
      <c r="F15" s="33"/>
      <c r="G15" s="90"/>
      <c r="H15" s="90"/>
      <c r="I15" s="90"/>
      <c r="J15" s="90"/>
      <c r="K15" s="90"/>
      <c r="L15" s="90"/>
      <c r="M15" s="90"/>
      <c r="N15" s="136"/>
      <c r="O15" s="136"/>
      <c r="P15" s="389"/>
      <c r="Q15" s="13"/>
      <c r="R15" s="2067"/>
    </row>
    <row r="16" spans="1:18" ht="18.75" customHeight="1">
      <c r="B16" s="14"/>
      <c r="C16" s="33"/>
      <c r="D16" s="275" t="s">
        <v>710</v>
      </c>
      <c r="E16" s="33"/>
      <c r="F16" s="33"/>
      <c r="G16" s="90"/>
      <c r="H16" s="90"/>
      <c r="I16" s="90"/>
      <c r="J16" s="90"/>
      <c r="K16" s="90"/>
      <c r="L16" s="90"/>
      <c r="M16" s="90"/>
      <c r="N16" s="390"/>
      <c r="O16" s="2078">
        <f>O12-O14</f>
        <v>0</v>
      </c>
      <c r="P16" s="2079"/>
      <c r="Q16" s="13"/>
      <c r="R16" s="2067"/>
    </row>
    <row r="17" spans="2:18" ht="18" customHeight="1">
      <c r="B17" s="14"/>
      <c r="C17" s="33"/>
      <c r="D17" s="275" t="s">
        <v>854</v>
      </c>
      <c r="E17" s="34"/>
      <c r="F17" s="33"/>
      <c r="G17" s="90"/>
      <c r="H17" s="90"/>
      <c r="I17" s="90"/>
      <c r="J17" s="90"/>
      <c r="K17" s="90"/>
      <c r="L17" s="1638" t="s">
        <v>853</v>
      </c>
      <c r="M17" s="1639"/>
      <c r="N17" s="391" t="s">
        <v>987</v>
      </c>
      <c r="O17" s="2080"/>
      <c r="P17" s="2081"/>
      <c r="Q17" s="13"/>
      <c r="R17" s="2067"/>
    </row>
    <row r="18" spans="2:18" ht="4.5" customHeight="1">
      <c r="B18" s="14"/>
      <c r="C18" s="33"/>
      <c r="D18" s="275"/>
      <c r="E18" s="34"/>
      <c r="F18" s="33"/>
      <c r="G18" s="90"/>
      <c r="H18" s="90"/>
      <c r="I18" s="90"/>
      <c r="J18" s="90"/>
      <c r="K18" s="90"/>
      <c r="L18" s="90"/>
      <c r="M18" s="90"/>
      <c r="N18" s="392"/>
      <c r="O18" s="403"/>
      <c r="P18" s="393"/>
      <c r="Q18" s="13"/>
      <c r="R18" s="2067"/>
    </row>
    <row r="19" spans="2:18" ht="5.25" customHeight="1">
      <c r="B19" s="14"/>
      <c r="C19" s="33"/>
      <c r="D19" s="347"/>
      <c r="E19" s="34"/>
      <c r="F19" s="33"/>
      <c r="G19" s="90"/>
      <c r="H19" s="90"/>
      <c r="I19" s="90"/>
      <c r="J19" s="90"/>
      <c r="K19" s="90"/>
      <c r="L19" s="90"/>
      <c r="M19" s="90"/>
      <c r="N19" s="394"/>
      <c r="O19" s="394"/>
      <c r="P19" s="158"/>
      <c r="Q19" s="76"/>
      <c r="R19" s="9"/>
    </row>
    <row r="20" spans="2:18" ht="5.25" customHeight="1">
      <c r="B20" s="103"/>
      <c r="C20" s="88"/>
      <c r="D20" s="57"/>
      <c r="E20" s="57"/>
      <c r="F20" s="88"/>
      <c r="G20" s="89"/>
      <c r="H20" s="89"/>
      <c r="I20" s="89"/>
      <c r="J20" s="89"/>
      <c r="K20" s="89"/>
      <c r="L20" s="89"/>
      <c r="M20" s="89"/>
      <c r="N20" s="848"/>
      <c r="O20" s="848"/>
      <c r="P20" s="181"/>
      <c r="Q20" s="13"/>
      <c r="R20" s="9"/>
    </row>
    <row r="21" spans="2:18" ht="16.5" customHeight="1">
      <c r="B21" s="14"/>
      <c r="C21" s="372" t="s">
        <v>855</v>
      </c>
      <c r="D21" s="33"/>
      <c r="E21" s="33"/>
      <c r="F21" s="33"/>
      <c r="G21" s="90"/>
      <c r="H21" s="90"/>
      <c r="I21" s="90"/>
      <c r="J21" s="90"/>
      <c r="K21" s="90"/>
      <c r="L21" s="90"/>
      <c r="M21" s="90"/>
      <c r="N21" s="136"/>
      <c r="O21" s="136"/>
      <c r="P21" s="136"/>
      <c r="Q21" s="13"/>
      <c r="R21" s="9"/>
    </row>
    <row r="22" spans="2:18" ht="4.5" customHeight="1">
      <c r="B22" s="14"/>
      <c r="C22" s="372"/>
      <c r="D22" s="33"/>
      <c r="E22" s="33"/>
      <c r="F22" s="33"/>
      <c r="G22" s="90"/>
      <c r="H22" s="90"/>
      <c r="I22" s="90"/>
      <c r="J22" s="90"/>
      <c r="K22" s="90"/>
      <c r="L22" s="90"/>
      <c r="M22" s="90"/>
      <c r="N22" s="136"/>
      <c r="O22" s="136"/>
      <c r="P22" s="136"/>
      <c r="Q22" s="13"/>
      <c r="R22" s="9"/>
    </row>
    <row r="23" spans="2:18" ht="11.25" customHeight="1">
      <c r="B23" s="143"/>
      <c r="C23" s="33"/>
      <c r="D23" s="399"/>
      <c r="E23" s="401"/>
      <c r="F23" s="851"/>
      <c r="G23" s="730" t="s">
        <v>410</v>
      </c>
      <c r="H23" s="846"/>
      <c r="I23" s="847"/>
      <c r="J23" s="90"/>
      <c r="K23" s="90"/>
      <c r="L23" s="850" t="str">
        <f>IF(F23&gt;0," ","X")</f>
        <v>X</v>
      </c>
      <c r="M23" s="730" t="s">
        <v>409</v>
      </c>
      <c r="N23" s="136"/>
      <c r="O23" s="136"/>
      <c r="P23" s="136"/>
      <c r="Q23" s="13"/>
      <c r="R23" s="9"/>
    </row>
    <row r="24" spans="2:18" ht="5.25" customHeight="1">
      <c r="B24" s="91"/>
      <c r="C24" s="395"/>
      <c r="D24" s="396"/>
      <c r="E24" s="350"/>
      <c r="F24" s="395"/>
      <c r="G24" s="92"/>
      <c r="H24" s="397"/>
      <c r="I24" s="398"/>
      <c r="J24" s="92"/>
      <c r="K24" s="92"/>
      <c r="L24" s="92"/>
      <c r="M24" s="398"/>
      <c r="N24" s="139"/>
      <c r="O24" s="139"/>
      <c r="P24" s="139"/>
      <c r="Q24" s="13"/>
      <c r="R24" s="9"/>
    </row>
    <row r="25" spans="2:18" ht="19.5" customHeight="1">
      <c r="B25" s="14"/>
      <c r="C25" s="2069" t="s">
        <v>709</v>
      </c>
      <c r="D25" s="2069"/>
      <c r="E25" s="2069"/>
      <c r="F25" s="2069"/>
      <c r="G25" s="2069"/>
      <c r="H25" s="2069"/>
      <c r="I25" s="2069"/>
      <c r="J25" s="2069"/>
      <c r="K25" s="2069"/>
      <c r="L25" s="2069"/>
      <c r="M25" s="2069"/>
      <c r="N25" s="2069"/>
      <c r="O25" s="2069"/>
      <c r="P25" s="2069"/>
      <c r="Q25" s="2070"/>
      <c r="R25" s="9"/>
    </row>
    <row r="26" spans="2:18" ht="5.25" customHeight="1">
      <c r="B26" s="6"/>
      <c r="C26" s="2071"/>
      <c r="D26" s="2071"/>
      <c r="E26" s="2071"/>
      <c r="F26" s="2071"/>
      <c r="G26" s="2071"/>
      <c r="H26" s="2071"/>
      <c r="I26" s="2071"/>
      <c r="J26" s="2071"/>
      <c r="K26" s="2071"/>
      <c r="L26" s="2071"/>
      <c r="M26" s="2071"/>
      <c r="N26" s="2071"/>
      <c r="O26" s="2071"/>
      <c r="P26" s="2071"/>
      <c r="Q26" s="2072"/>
      <c r="R26" s="9"/>
    </row>
    <row r="27" spans="2:18" ht="7.5" customHeight="1">
      <c r="B27" s="1953" t="s">
        <v>856</v>
      </c>
      <c r="C27" s="1955"/>
      <c r="D27" s="12"/>
      <c r="E27" s="12"/>
      <c r="F27" s="12"/>
      <c r="G27" s="25"/>
      <c r="H27" s="19"/>
      <c r="I27" s="19"/>
      <c r="J27" s="19"/>
      <c r="K27" s="19"/>
      <c r="L27" s="19"/>
      <c r="M27" s="19"/>
      <c r="N27" s="19"/>
      <c r="O27" s="19"/>
      <c r="P27" s="19"/>
      <c r="Q27" s="13"/>
      <c r="R27" s="9"/>
    </row>
    <row r="28" spans="2:18" ht="20.25" customHeight="1">
      <c r="B28" s="2062"/>
      <c r="C28" s="2063"/>
      <c r="D28" s="372" t="s">
        <v>857</v>
      </c>
      <c r="E28" s="33"/>
      <c r="F28" s="33"/>
      <c r="G28" s="90"/>
      <c r="H28" s="90"/>
      <c r="I28" s="90"/>
      <c r="J28" s="90"/>
      <c r="K28" s="90"/>
      <c r="L28" s="90"/>
      <c r="M28" s="90"/>
      <c r="N28" s="136"/>
      <c r="O28" s="136"/>
      <c r="P28" s="136"/>
      <c r="Q28" s="13"/>
      <c r="R28" s="9"/>
    </row>
    <row r="29" spans="2:18" ht="4.5" customHeight="1">
      <c r="B29" s="2062"/>
      <c r="C29" s="2063"/>
      <c r="D29" s="372"/>
      <c r="E29" s="33"/>
      <c r="F29" s="33"/>
      <c r="G29" s="90"/>
      <c r="H29" s="90"/>
      <c r="I29" s="90"/>
      <c r="J29" s="90"/>
      <c r="K29" s="90"/>
      <c r="L29" s="90"/>
      <c r="M29" s="90"/>
      <c r="N29" s="136"/>
      <c r="O29" s="136"/>
      <c r="P29" s="136"/>
      <c r="Q29" s="13"/>
      <c r="R29" s="9"/>
    </row>
    <row r="30" spans="2:18" ht="12" customHeight="1">
      <c r="B30" s="2062"/>
      <c r="C30" s="2063"/>
      <c r="D30" s="34"/>
      <c r="E30" s="33"/>
      <c r="F30" s="865" t="str">
        <f>IF(J30&gt;0," ","X")</f>
        <v>X</v>
      </c>
      <c r="G30" s="730" t="s">
        <v>411</v>
      </c>
      <c r="H30" s="90"/>
      <c r="J30" s="851"/>
      <c r="K30" s="866" t="s">
        <v>412</v>
      </c>
      <c r="L30" s="867"/>
      <c r="M30" s="867"/>
      <c r="N30" s="136"/>
      <c r="O30" s="136"/>
      <c r="P30" s="136"/>
      <c r="Q30" s="13"/>
      <c r="R30" s="9"/>
    </row>
    <row r="31" spans="2:18" ht="12" customHeight="1">
      <c r="B31" s="14"/>
      <c r="C31" s="400"/>
      <c r="D31" s="399"/>
      <c r="E31" s="33"/>
      <c r="F31" s="33"/>
      <c r="G31" s="90"/>
      <c r="H31" s="90"/>
      <c r="I31" s="401"/>
      <c r="J31" s="90"/>
      <c r="K31" s="90"/>
      <c r="L31" s="90"/>
      <c r="M31" s="90"/>
      <c r="N31" s="136"/>
      <c r="O31" s="136"/>
      <c r="P31" s="136"/>
      <c r="Q31" s="13"/>
      <c r="R31" s="9"/>
    </row>
    <row r="32" spans="2:18">
      <c r="B32" s="14"/>
      <c r="C32" s="400"/>
      <c r="D32" s="372" t="s">
        <v>858</v>
      </c>
      <c r="E32" s="33"/>
      <c r="F32" s="33"/>
      <c r="G32" s="90"/>
      <c r="H32" s="90"/>
      <c r="I32" s="90"/>
      <c r="J32" s="90"/>
      <c r="K32" s="90"/>
      <c r="L32" s="90"/>
      <c r="M32" s="90"/>
      <c r="N32" s="136"/>
      <c r="O32" s="136"/>
      <c r="P32" s="136"/>
      <c r="Q32" s="13"/>
      <c r="R32" s="9"/>
    </row>
    <row r="33" spans="2:20">
      <c r="B33" s="14"/>
      <c r="C33" s="400"/>
      <c r="D33" s="372" t="s">
        <v>708</v>
      </c>
      <c r="E33" s="33"/>
      <c r="F33" s="33"/>
      <c r="G33" s="90"/>
      <c r="H33" s="90"/>
      <c r="I33" s="90"/>
      <c r="J33" s="90"/>
      <c r="K33" s="90"/>
      <c r="L33" s="90"/>
      <c r="M33" s="90"/>
      <c r="N33" s="136"/>
      <c r="O33" s="136"/>
      <c r="P33" s="136"/>
      <c r="Q33" s="13"/>
      <c r="R33" s="9"/>
    </row>
    <row r="34" spans="2:20" ht="10.5" customHeight="1">
      <c r="B34" s="14"/>
      <c r="C34" s="400"/>
      <c r="D34" s="372"/>
      <c r="E34" s="33"/>
      <c r="F34" s="33"/>
      <c r="G34" s="90"/>
      <c r="H34" s="90"/>
      <c r="I34" s="90"/>
      <c r="J34" s="90"/>
      <c r="K34" s="90"/>
      <c r="L34" s="90"/>
      <c r="M34" s="90"/>
      <c r="N34" s="136"/>
      <c r="O34" s="136"/>
      <c r="P34" s="136"/>
      <c r="Q34" s="13"/>
      <c r="R34" s="9"/>
    </row>
    <row r="35" spans="2:20" ht="15.75">
      <c r="B35" s="14"/>
      <c r="C35" s="400"/>
      <c r="D35" s="372" t="s">
        <v>859</v>
      </c>
      <c r="E35" s="33"/>
      <c r="F35" s="33"/>
      <c r="G35" s="90"/>
      <c r="H35" s="90"/>
      <c r="I35" s="238"/>
      <c r="J35" s="1651" t="s">
        <v>860</v>
      </c>
      <c r="K35" s="1651"/>
      <c r="L35" s="1651"/>
      <c r="M35" s="1651"/>
      <c r="N35" s="382" t="s">
        <v>987</v>
      </c>
      <c r="O35" s="2073"/>
      <c r="P35" s="2073"/>
      <c r="Q35" s="13"/>
      <c r="R35" s="9"/>
      <c r="T35" s="967"/>
    </row>
    <row r="36" spans="2:20" ht="9.75" customHeight="1">
      <c r="B36" s="14"/>
      <c r="C36" s="400"/>
      <c r="D36" s="372"/>
      <c r="E36" s="33"/>
      <c r="F36" s="33"/>
      <c r="G36" s="90"/>
      <c r="H36" s="90"/>
      <c r="I36" s="90"/>
      <c r="J36" s="90"/>
      <c r="K36" s="90"/>
      <c r="L36" s="90"/>
      <c r="M36" s="90"/>
      <c r="N36" s="136"/>
      <c r="O36" s="136"/>
      <c r="P36" s="136"/>
      <c r="Q36" s="13"/>
      <c r="R36" s="9"/>
    </row>
    <row r="37" spans="2:20" ht="18.75" customHeight="1">
      <c r="B37" s="14"/>
      <c r="C37" s="400"/>
      <c r="D37" s="372" t="s">
        <v>861</v>
      </c>
      <c r="E37" s="239"/>
      <c r="F37" s="239"/>
      <c r="G37" s="238"/>
      <c r="H37" s="238"/>
      <c r="I37" s="238"/>
      <c r="J37" s="402" t="s">
        <v>862</v>
      </c>
      <c r="K37" s="402"/>
      <c r="L37" s="382" t="s">
        <v>987</v>
      </c>
      <c r="M37" s="2083"/>
      <c r="N37" s="2083"/>
      <c r="O37" s="2083"/>
      <c r="P37" s="136"/>
      <c r="Q37" s="13"/>
      <c r="R37" s="9"/>
    </row>
    <row r="38" spans="2:20" ht="5.25" customHeight="1">
      <c r="B38" s="14"/>
      <c r="C38" s="400"/>
      <c r="D38" s="372"/>
      <c r="E38" s="239"/>
      <c r="F38" s="239"/>
      <c r="G38" s="238"/>
      <c r="H38" s="238"/>
      <c r="I38" s="238"/>
      <c r="J38" s="98"/>
      <c r="K38" s="98"/>
      <c r="L38" s="98"/>
      <c r="M38" s="90"/>
      <c r="N38" s="136"/>
      <c r="O38" s="136"/>
      <c r="P38" s="136"/>
      <c r="Q38" s="13"/>
      <c r="R38" s="9"/>
    </row>
    <row r="39" spans="2:20">
      <c r="B39" s="14"/>
      <c r="C39" s="400"/>
      <c r="D39" s="372" t="s">
        <v>863</v>
      </c>
      <c r="E39" s="239"/>
      <c r="F39" s="239"/>
      <c r="G39" s="238"/>
      <c r="H39" s="238"/>
      <c r="I39" s="238"/>
      <c r="J39" s="238"/>
      <c r="K39" s="238"/>
      <c r="L39" s="238"/>
      <c r="M39" s="90"/>
      <c r="N39" s="136"/>
      <c r="O39" s="136"/>
      <c r="P39" s="136"/>
      <c r="Q39" s="13"/>
      <c r="R39" s="9"/>
    </row>
    <row r="40" spans="2:20" ht="18" customHeight="1">
      <c r="B40" s="14"/>
      <c r="C40" s="400"/>
      <c r="D40" s="372" t="s">
        <v>864</v>
      </c>
      <c r="E40" s="33"/>
      <c r="F40" s="239"/>
      <c r="G40" s="238"/>
      <c r="H40" s="238"/>
      <c r="I40" s="1638" t="s">
        <v>865</v>
      </c>
      <c r="J40" s="1638"/>
      <c r="K40" s="348"/>
      <c r="L40" s="403"/>
      <c r="M40" s="2083"/>
      <c r="N40" s="2083"/>
      <c r="O40" s="2083"/>
      <c r="P40" s="136"/>
      <c r="Q40" s="13"/>
      <c r="R40" s="9"/>
    </row>
    <row r="41" spans="2:20" ht="9.75" customHeight="1">
      <c r="B41" s="14"/>
      <c r="C41" s="400"/>
      <c r="D41" s="372"/>
      <c r="E41" s="33"/>
      <c r="F41" s="239"/>
      <c r="G41" s="238"/>
      <c r="H41" s="238"/>
      <c r="I41" s="238"/>
      <c r="J41" s="90"/>
      <c r="K41" s="90"/>
      <c r="L41" s="404"/>
      <c r="M41" s="405"/>
      <c r="N41" s="136"/>
      <c r="O41" s="136"/>
      <c r="P41" s="136"/>
      <c r="Q41" s="13"/>
      <c r="R41" s="9"/>
    </row>
    <row r="42" spans="2:20" ht="15.75" customHeight="1">
      <c r="B42" s="14"/>
      <c r="C42" s="400"/>
      <c r="D42" s="372" t="s">
        <v>866</v>
      </c>
      <c r="E42" s="239"/>
      <c r="F42" s="239"/>
      <c r="G42" s="238"/>
      <c r="H42" s="238"/>
      <c r="I42" s="1638" t="s">
        <v>867</v>
      </c>
      <c r="J42" s="1638"/>
      <c r="K42" s="1638"/>
      <c r="L42" s="1638"/>
      <c r="M42" s="1638"/>
      <c r="N42" s="386"/>
      <c r="O42" s="2073"/>
      <c r="P42" s="2073"/>
      <c r="Q42" s="13"/>
      <c r="R42" s="9"/>
    </row>
    <row r="43" spans="2:20" ht="9.75" customHeight="1">
      <c r="B43" s="14"/>
      <c r="C43" s="400"/>
      <c r="D43" s="372"/>
      <c r="E43" s="239"/>
      <c r="F43" s="239"/>
      <c r="G43" s="238"/>
      <c r="H43" s="238"/>
      <c r="I43" s="238"/>
      <c r="J43" s="238"/>
      <c r="K43" s="238"/>
      <c r="L43" s="238"/>
      <c r="M43" s="90"/>
      <c r="N43" s="136"/>
      <c r="O43" s="136"/>
      <c r="P43" s="136"/>
      <c r="Q43" s="13"/>
      <c r="R43" s="9"/>
    </row>
    <row r="44" spans="2:20">
      <c r="B44" s="14"/>
      <c r="C44" s="400"/>
      <c r="D44" s="372" t="s">
        <v>702</v>
      </c>
      <c r="E44" s="239"/>
      <c r="F44" s="239"/>
      <c r="G44" s="238"/>
      <c r="H44" s="238"/>
      <c r="I44" s="238"/>
      <c r="J44" s="238"/>
      <c r="K44" s="238"/>
      <c r="L44" s="238"/>
      <c r="M44" s="90"/>
      <c r="N44" s="157"/>
      <c r="O44" s="133"/>
      <c r="P44" s="134"/>
      <c r="Q44" s="13"/>
      <c r="R44" s="9"/>
    </row>
    <row r="45" spans="2:20" ht="15" customHeight="1">
      <c r="B45" s="14"/>
      <c r="C45" s="400"/>
      <c r="D45" s="372" t="s">
        <v>868</v>
      </c>
      <c r="E45" s="33"/>
      <c r="F45" s="239"/>
      <c r="G45" s="238"/>
      <c r="H45" s="238"/>
      <c r="I45" s="238"/>
      <c r="J45" s="238"/>
      <c r="K45" s="238"/>
      <c r="L45" s="238"/>
      <c r="M45" s="90"/>
      <c r="N45" s="432"/>
      <c r="O45" s="2084"/>
      <c r="P45" s="2085"/>
      <c r="Q45" s="13"/>
      <c r="R45" s="9"/>
    </row>
    <row r="46" spans="2:20" ht="15" customHeight="1">
      <c r="B46" s="74"/>
      <c r="C46" s="34"/>
      <c r="D46" s="406" t="s">
        <v>869</v>
      </c>
      <c r="E46" s="239"/>
      <c r="F46" s="239"/>
      <c r="G46" s="238"/>
      <c r="H46" s="238"/>
      <c r="I46" s="1638" t="s">
        <v>870</v>
      </c>
      <c r="J46" s="1638"/>
      <c r="K46" s="1638"/>
      <c r="L46" s="1638"/>
      <c r="M46" s="1638"/>
      <c r="N46" s="391" t="s">
        <v>987</v>
      </c>
      <c r="O46" s="2086"/>
      <c r="P46" s="2087"/>
      <c r="Q46" s="13"/>
      <c r="R46" s="9"/>
    </row>
    <row r="47" spans="2:20" ht="4.5" customHeight="1">
      <c r="B47" s="74"/>
      <c r="C47" s="34"/>
      <c r="D47" s="407"/>
      <c r="E47" s="239"/>
      <c r="F47" s="239"/>
      <c r="G47" s="238"/>
      <c r="H47" s="238"/>
      <c r="I47" s="238"/>
      <c r="J47" s="90"/>
      <c r="K47" s="90"/>
      <c r="L47" s="238"/>
      <c r="M47" s="90"/>
      <c r="N47" s="392"/>
      <c r="O47" s="403"/>
      <c r="P47" s="393"/>
      <c r="Q47" s="13"/>
      <c r="R47" s="9"/>
    </row>
    <row r="48" spans="2:20" ht="9.75" customHeight="1">
      <c r="B48" s="75"/>
      <c r="C48" s="43"/>
      <c r="D48" s="408"/>
      <c r="E48" s="409"/>
      <c r="F48" s="409"/>
      <c r="G48" s="410"/>
      <c r="H48" s="410"/>
      <c r="I48" s="410"/>
      <c r="J48" s="410"/>
      <c r="K48" s="410"/>
      <c r="L48" s="410"/>
      <c r="M48" s="139"/>
      <c r="N48" s="139"/>
      <c r="O48" s="139"/>
      <c r="P48" s="139"/>
      <c r="Q48" s="13"/>
      <c r="R48" s="9"/>
    </row>
    <row r="49" spans="2:18" ht="27" customHeight="1">
      <c r="B49" s="2074" t="s">
        <v>871</v>
      </c>
      <c r="C49" s="2075"/>
      <c r="D49" s="275" t="s">
        <v>872</v>
      </c>
      <c r="E49" s="239"/>
      <c r="F49" s="239"/>
      <c r="G49" s="238"/>
      <c r="H49" s="238"/>
      <c r="I49" s="238"/>
      <c r="J49" s="238"/>
      <c r="K49" s="238"/>
      <c r="L49" s="238"/>
      <c r="M49" s="90"/>
      <c r="N49" s="136"/>
      <c r="O49" s="136"/>
      <c r="P49" s="136"/>
      <c r="Q49" s="13"/>
      <c r="R49" s="9"/>
    </row>
    <row r="50" spans="2:18">
      <c r="B50" s="2076"/>
      <c r="C50" s="2077"/>
      <c r="D50" s="275"/>
      <c r="E50" s="239"/>
      <c r="F50" s="239"/>
      <c r="G50" s="238"/>
      <c r="H50" s="238"/>
      <c r="I50" s="238"/>
      <c r="J50" s="238"/>
      <c r="K50" s="238"/>
      <c r="L50" s="238"/>
      <c r="M50" s="90"/>
      <c r="N50" s="136"/>
      <c r="O50" s="136"/>
      <c r="P50" s="136"/>
      <c r="Q50" s="13"/>
      <c r="R50" s="9"/>
    </row>
    <row r="51" spans="2:18" ht="15.75" customHeight="1">
      <c r="B51" s="14"/>
      <c r="C51" s="33"/>
      <c r="D51" s="275" t="s">
        <v>873</v>
      </c>
      <c r="E51" s="239"/>
      <c r="F51" s="239"/>
      <c r="G51" s="238"/>
      <c r="H51" s="238"/>
      <c r="I51" s="238"/>
      <c r="J51" s="1638" t="s">
        <v>860</v>
      </c>
      <c r="K51" s="1638"/>
      <c r="L51" s="1638"/>
      <c r="M51" s="1638"/>
      <c r="N51" s="382" t="s">
        <v>987</v>
      </c>
      <c r="O51" s="2073"/>
      <c r="P51" s="2073"/>
      <c r="Q51" s="13"/>
      <c r="R51" s="9"/>
    </row>
    <row r="52" spans="2:18" ht="12" customHeight="1">
      <c r="B52" s="14"/>
      <c r="C52" s="411"/>
      <c r="D52" s="275"/>
      <c r="E52" s="239"/>
      <c r="F52" s="239"/>
      <c r="G52" s="238"/>
      <c r="H52" s="238"/>
      <c r="I52" s="238"/>
      <c r="J52" s="238"/>
      <c r="K52" s="238"/>
      <c r="L52" s="238"/>
      <c r="M52" s="90"/>
      <c r="N52" s="136"/>
      <c r="O52" s="136"/>
      <c r="P52" s="136"/>
      <c r="Q52" s="13"/>
      <c r="R52" s="9"/>
    </row>
    <row r="53" spans="2:18">
      <c r="B53" s="14"/>
      <c r="C53" s="33"/>
      <c r="D53" s="275" t="s">
        <v>874</v>
      </c>
      <c r="E53" s="239"/>
      <c r="F53" s="239"/>
      <c r="G53" s="238"/>
      <c r="H53" s="238"/>
      <c r="I53" s="238"/>
      <c r="J53" s="238" t="s">
        <v>875</v>
      </c>
      <c r="K53" s="238"/>
      <c r="L53" s="382" t="s">
        <v>987</v>
      </c>
      <c r="M53" s="2088"/>
      <c r="N53" s="2088"/>
      <c r="O53" s="2088"/>
      <c r="P53" s="136"/>
      <c r="Q53" s="13"/>
      <c r="R53" s="9"/>
    </row>
    <row r="54" spans="2:18" ht="11.25" customHeight="1">
      <c r="B54" s="14"/>
      <c r="C54" s="33"/>
      <c r="D54" s="275"/>
      <c r="E54" s="239"/>
      <c r="F54" s="239"/>
      <c r="G54" s="238"/>
      <c r="H54" s="238"/>
      <c r="I54" s="238"/>
      <c r="J54" s="98"/>
      <c r="K54" s="98"/>
      <c r="L54" s="98"/>
      <c r="M54" s="90"/>
      <c r="N54" s="136"/>
      <c r="O54" s="136"/>
      <c r="P54" s="136"/>
      <c r="Q54" s="13"/>
      <c r="R54" s="9"/>
    </row>
    <row r="55" spans="2:18" ht="15.75" customHeight="1">
      <c r="B55" s="14"/>
      <c r="C55" s="33"/>
      <c r="D55" s="275" t="s">
        <v>876</v>
      </c>
      <c r="E55" s="33"/>
      <c r="F55" s="33"/>
      <c r="G55" s="90"/>
      <c r="H55" s="90"/>
      <c r="I55" s="1651" t="s">
        <v>877</v>
      </c>
      <c r="J55" s="1651"/>
      <c r="K55" s="1651"/>
      <c r="L55" s="1651"/>
      <c r="M55" s="1651"/>
      <c r="N55" s="382" t="s">
        <v>987</v>
      </c>
      <c r="O55" s="2073"/>
      <c r="P55" s="2073"/>
      <c r="Q55" s="13"/>
      <c r="R55" s="9"/>
    </row>
    <row r="56" spans="2:18" ht="12" customHeight="1">
      <c r="B56" s="14"/>
      <c r="C56" s="33"/>
      <c r="D56" s="275"/>
      <c r="E56" s="33"/>
      <c r="F56" s="33"/>
      <c r="G56" s="90"/>
      <c r="H56" s="90"/>
      <c r="I56" s="90"/>
      <c r="J56" s="90"/>
      <c r="K56" s="90"/>
      <c r="L56" s="90"/>
      <c r="M56" s="90"/>
      <c r="N56" s="136"/>
      <c r="O56" s="136"/>
      <c r="P56" s="136"/>
      <c r="Q56" s="13"/>
      <c r="R56" s="9"/>
    </row>
    <row r="57" spans="2:18">
      <c r="B57" s="14"/>
      <c r="C57" s="33"/>
      <c r="D57" s="275" t="s">
        <v>878</v>
      </c>
      <c r="E57" s="33"/>
      <c r="F57" s="33"/>
      <c r="G57" s="90"/>
      <c r="H57" s="90"/>
      <c r="I57" s="238"/>
      <c r="J57" s="238" t="s">
        <v>875</v>
      </c>
      <c r="K57" s="238"/>
      <c r="L57" s="382" t="s">
        <v>987</v>
      </c>
      <c r="M57" s="2082"/>
      <c r="N57" s="2082"/>
      <c r="O57" s="2082"/>
      <c r="P57" s="136"/>
      <c r="Q57" s="13"/>
      <c r="R57" s="9"/>
    </row>
    <row r="58" spans="2:18" ht="10.5" customHeight="1">
      <c r="B58" s="14"/>
      <c r="C58" s="33"/>
      <c r="D58" s="275"/>
      <c r="E58" s="33"/>
      <c r="F58" s="33"/>
      <c r="G58" s="90"/>
      <c r="H58" s="90"/>
      <c r="I58" s="90"/>
      <c r="J58" s="267"/>
      <c r="K58" s="267"/>
      <c r="L58" s="267"/>
      <c r="M58" s="90"/>
      <c r="N58" s="136"/>
      <c r="O58" s="136"/>
      <c r="P58" s="136"/>
      <c r="Q58" s="13"/>
      <c r="R58" s="9"/>
    </row>
    <row r="59" spans="2:18">
      <c r="B59" s="14"/>
      <c r="C59" s="33"/>
      <c r="D59" s="275" t="s">
        <v>707</v>
      </c>
      <c r="E59" s="33"/>
      <c r="F59" s="33"/>
      <c r="G59" s="90"/>
      <c r="H59" s="90"/>
      <c r="I59" s="90"/>
      <c r="J59" s="90"/>
      <c r="K59" s="90"/>
      <c r="L59" s="403"/>
      <c r="M59" s="2082"/>
      <c r="N59" s="2082"/>
      <c r="O59" s="2082"/>
      <c r="P59" s="136"/>
      <c r="Q59" s="13"/>
      <c r="R59" s="9"/>
    </row>
    <row r="60" spans="2:18" ht="11.25" customHeight="1">
      <c r="B60" s="14"/>
      <c r="C60" s="33"/>
      <c r="D60" s="275"/>
      <c r="E60" s="33"/>
      <c r="F60" s="33"/>
      <c r="G60" s="90"/>
      <c r="H60" s="90"/>
      <c r="I60" s="90"/>
      <c r="J60" s="90"/>
      <c r="K60" s="90"/>
      <c r="L60" s="90"/>
      <c r="M60" s="90"/>
      <c r="N60" s="136"/>
      <c r="O60" s="136"/>
      <c r="P60" s="136"/>
      <c r="Q60" s="13"/>
      <c r="R60" s="9"/>
    </row>
    <row r="61" spans="2:18">
      <c r="B61" s="14"/>
      <c r="C61" s="33"/>
      <c r="D61" s="275" t="s">
        <v>879</v>
      </c>
      <c r="E61" s="33"/>
      <c r="F61" s="33"/>
      <c r="G61" s="90"/>
      <c r="H61" s="90"/>
      <c r="I61" s="1638" t="s">
        <v>877</v>
      </c>
      <c r="J61" s="1638"/>
      <c r="K61" s="1638"/>
      <c r="L61" s="1638"/>
      <c r="M61" s="1638"/>
      <c r="N61" s="382" t="s">
        <v>987</v>
      </c>
      <c r="O61" s="2073"/>
      <c r="P61" s="2073"/>
      <c r="Q61" s="13"/>
      <c r="R61" s="9"/>
    </row>
    <row r="62" spans="2:18" ht="11.25" customHeight="1">
      <c r="B62" s="14"/>
      <c r="C62" s="33"/>
      <c r="D62" s="275"/>
      <c r="E62" s="33"/>
      <c r="F62" s="33"/>
      <c r="G62" s="90"/>
      <c r="H62" s="90"/>
      <c r="I62" s="90"/>
      <c r="J62" s="90"/>
      <c r="K62" s="90"/>
      <c r="L62" s="90"/>
      <c r="M62" s="90"/>
      <c r="N62" s="136"/>
      <c r="O62" s="136"/>
      <c r="P62" s="136"/>
      <c r="Q62" s="13"/>
      <c r="R62" s="9"/>
    </row>
    <row r="63" spans="2:18">
      <c r="B63" s="14"/>
      <c r="C63" s="33"/>
      <c r="D63" s="275" t="s">
        <v>660</v>
      </c>
      <c r="E63" s="33"/>
      <c r="F63" s="33"/>
      <c r="G63" s="90"/>
      <c r="H63" s="90"/>
      <c r="I63" s="90"/>
      <c r="J63" s="90"/>
      <c r="K63" s="90"/>
      <c r="L63" s="90"/>
      <c r="M63" s="90"/>
      <c r="N63" s="157"/>
      <c r="O63" s="133"/>
      <c r="P63" s="134"/>
      <c r="Q63" s="13"/>
      <c r="R63" s="9"/>
    </row>
    <row r="64" spans="2:18">
      <c r="B64" s="14"/>
      <c r="C64" s="33"/>
      <c r="D64" s="275" t="s">
        <v>868</v>
      </c>
      <c r="E64" s="34"/>
      <c r="F64" s="33"/>
      <c r="G64" s="90"/>
      <c r="H64" s="90"/>
      <c r="I64" s="238"/>
      <c r="J64" s="238"/>
      <c r="K64" s="238"/>
      <c r="L64" s="238"/>
      <c r="M64" s="90"/>
      <c r="N64" s="432"/>
      <c r="O64" s="2084"/>
      <c r="P64" s="2085"/>
      <c r="Q64" s="13"/>
      <c r="R64" s="9"/>
    </row>
    <row r="65" spans="2:18">
      <c r="B65" s="14"/>
      <c r="C65" s="33"/>
      <c r="D65" s="406" t="s">
        <v>880</v>
      </c>
      <c r="E65" s="59"/>
      <c r="F65" s="33"/>
      <c r="G65" s="90"/>
      <c r="H65" s="90"/>
      <c r="I65" s="1638" t="s">
        <v>877</v>
      </c>
      <c r="J65" s="1638"/>
      <c r="K65" s="1638"/>
      <c r="L65" s="1638"/>
      <c r="M65" s="1638"/>
      <c r="N65" s="391" t="s">
        <v>987</v>
      </c>
      <c r="O65" s="2086"/>
      <c r="P65" s="2087"/>
      <c r="Q65" s="13"/>
      <c r="R65" s="9"/>
    </row>
    <row r="66" spans="2:18" ht="4.5" customHeight="1">
      <c r="B66" s="14"/>
      <c r="C66" s="33"/>
      <c r="D66" s="407"/>
      <c r="E66" s="59"/>
      <c r="F66" s="33"/>
      <c r="G66" s="90"/>
      <c r="H66" s="90"/>
      <c r="I66" s="238"/>
      <c r="J66" s="90"/>
      <c r="K66" s="90"/>
      <c r="L66" s="238"/>
      <c r="M66" s="90"/>
      <c r="N66" s="392"/>
      <c r="O66" s="403"/>
      <c r="P66" s="393"/>
      <c r="Q66" s="13"/>
      <c r="R66" s="9"/>
    </row>
    <row r="67" spans="2:18" ht="4.5" customHeight="1">
      <c r="B67" s="14"/>
      <c r="C67" s="33"/>
      <c r="D67" s="407"/>
      <c r="E67" s="59"/>
      <c r="F67" s="33"/>
      <c r="G67" s="90"/>
      <c r="H67" s="90"/>
      <c r="I67" s="90"/>
      <c r="J67" s="90"/>
      <c r="K67" s="90"/>
      <c r="L67" s="90"/>
      <c r="M67" s="90"/>
      <c r="N67" s="136"/>
      <c r="O67" s="136"/>
      <c r="P67" s="136"/>
      <c r="Q67" s="13"/>
      <c r="R67" s="9"/>
    </row>
    <row r="68" spans="2:18" ht="8.25" customHeight="1">
      <c r="B68" s="14"/>
      <c r="C68" s="12"/>
      <c r="D68" s="407"/>
      <c r="E68" s="21"/>
      <c r="F68" s="12"/>
      <c r="G68" s="19"/>
      <c r="H68" s="19"/>
      <c r="I68" s="19"/>
      <c r="J68" s="19"/>
      <c r="K68" s="19"/>
      <c r="L68" s="19"/>
      <c r="M68" s="19"/>
      <c r="N68" s="19"/>
      <c r="O68" s="19"/>
      <c r="P68" s="19"/>
      <c r="Q68" s="13"/>
      <c r="R68" s="9"/>
    </row>
    <row r="69" spans="2:18" ht="19.5" customHeight="1">
      <c r="B69" s="3"/>
      <c r="C69" s="2094" t="s">
        <v>706</v>
      </c>
      <c r="D69" s="2094"/>
      <c r="E69" s="2094"/>
      <c r="F69" s="2094"/>
      <c r="G69" s="2094"/>
      <c r="H69" s="2094"/>
      <c r="I69" s="2094"/>
      <c r="J69" s="2094"/>
      <c r="K69" s="2094"/>
      <c r="L69" s="2094"/>
      <c r="M69" s="2094"/>
      <c r="N69" s="2094"/>
      <c r="O69" s="2094"/>
      <c r="P69" s="2094"/>
      <c r="Q69" s="2070"/>
      <c r="R69" s="9"/>
    </row>
    <row r="70" spans="2:18" ht="4.5" customHeight="1">
      <c r="B70" s="75"/>
      <c r="C70" s="412"/>
      <c r="D70" s="412"/>
      <c r="E70" s="412"/>
      <c r="F70" s="412"/>
      <c r="G70" s="412"/>
      <c r="H70" s="412"/>
      <c r="I70" s="412"/>
      <c r="J70" s="412"/>
      <c r="K70" s="412"/>
      <c r="L70" s="412"/>
      <c r="M70" s="412"/>
      <c r="N70" s="412"/>
      <c r="O70" s="412"/>
      <c r="P70" s="412"/>
      <c r="Q70" s="413"/>
      <c r="R70" s="9"/>
    </row>
    <row r="71" spans="2:18" ht="19.5" customHeight="1">
      <c r="B71" s="1953" t="s">
        <v>881</v>
      </c>
      <c r="C71" s="1955"/>
      <c r="D71" s="279" t="s">
        <v>705</v>
      </c>
      <c r="E71" s="88"/>
      <c r="F71" s="88"/>
      <c r="G71" s="89"/>
      <c r="H71" s="89"/>
      <c r="I71" s="89"/>
      <c r="J71" s="89"/>
      <c r="K71" s="89"/>
      <c r="L71" s="89"/>
      <c r="M71" s="89"/>
      <c r="N71" s="89"/>
      <c r="O71" s="89"/>
      <c r="P71" s="89"/>
      <c r="Q71" s="5"/>
      <c r="R71" s="9"/>
    </row>
    <row r="72" spans="2:18" ht="6" customHeight="1">
      <c r="B72" s="2062"/>
      <c r="C72" s="2063"/>
      <c r="D72" s="275"/>
      <c r="E72" s="33"/>
      <c r="F72" s="33"/>
      <c r="G72" s="90"/>
      <c r="H72" s="90"/>
      <c r="I72" s="90"/>
      <c r="J72" s="90"/>
      <c r="K72" s="90"/>
      <c r="L72" s="90"/>
      <c r="M72" s="90"/>
      <c r="N72" s="136"/>
      <c r="O72" s="136"/>
      <c r="P72" s="136"/>
      <c r="Q72" s="13"/>
      <c r="R72" s="9"/>
    </row>
    <row r="73" spans="2:18" ht="11.25" customHeight="1">
      <c r="B73" s="2062"/>
      <c r="C73" s="2063"/>
      <c r="D73" s="347"/>
      <c r="E73" s="33"/>
      <c r="F73" s="865" t="str">
        <f>IF(J73&gt;0," ","X")</f>
        <v>X</v>
      </c>
      <c r="G73" s="730" t="s">
        <v>411</v>
      </c>
      <c r="H73" s="90"/>
      <c r="I73" s="19"/>
      <c r="J73" s="851"/>
      <c r="K73" s="730" t="s">
        <v>412</v>
      </c>
      <c r="L73" s="90"/>
      <c r="M73" s="90"/>
      <c r="N73" s="136"/>
      <c r="O73" s="136"/>
      <c r="P73" s="136"/>
      <c r="Q73" s="13"/>
      <c r="R73" s="9"/>
    </row>
    <row r="74" spans="2:18" ht="8.25" customHeight="1">
      <c r="B74" s="2062"/>
      <c r="C74" s="2063"/>
      <c r="D74" s="849"/>
      <c r="E74" s="395"/>
      <c r="F74" s="395"/>
      <c r="G74" s="92"/>
      <c r="H74" s="92"/>
      <c r="I74" s="92"/>
      <c r="J74" s="92"/>
      <c r="K74" s="92"/>
      <c r="L74" s="92"/>
      <c r="M74" s="92"/>
      <c r="N74" s="92"/>
      <c r="O74" s="92"/>
      <c r="P74" s="92"/>
      <c r="Q74" s="76"/>
      <c r="R74" s="9"/>
    </row>
    <row r="75" spans="2:18" ht="18.75" customHeight="1">
      <c r="B75" s="14"/>
      <c r="C75" s="33"/>
      <c r="D75" s="275" t="s">
        <v>413</v>
      </c>
      <c r="E75" s="33"/>
      <c r="F75" s="33"/>
      <c r="G75" s="90"/>
      <c r="H75" s="90"/>
      <c r="I75" s="90"/>
      <c r="J75" s="90"/>
      <c r="K75" s="90"/>
      <c r="L75" s="90"/>
      <c r="M75" s="90"/>
      <c r="N75" s="90"/>
      <c r="O75" s="90"/>
      <c r="P75" s="90"/>
      <c r="Q75" s="13"/>
      <c r="R75" s="9"/>
    </row>
    <row r="76" spans="2:18">
      <c r="B76" s="14"/>
      <c r="C76" s="33"/>
      <c r="D76" s="275" t="s">
        <v>704</v>
      </c>
      <c r="E76" s="33"/>
      <c r="F76" s="33"/>
      <c r="G76" s="90"/>
      <c r="H76" s="90"/>
      <c r="I76" s="90"/>
      <c r="J76" s="90"/>
      <c r="K76" s="90"/>
      <c r="L76" s="90"/>
      <c r="M76" s="90"/>
      <c r="N76" s="90"/>
      <c r="O76" s="90"/>
      <c r="P76" s="90"/>
      <c r="Q76" s="13"/>
      <c r="R76" s="9"/>
    </row>
    <row r="77" spans="2:18" ht="15.75" customHeight="1">
      <c r="B77" s="14"/>
      <c r="C77" s="33"/>
      <c r="D77" s="275" t="s">
        <v>1</v>
      </c>
      <c r="E77" s="33"/>
      <c r="F77" s="33"/>
      <c r="G77" s="90"/>
      <c r="H77" s="90"/>
      <c r="I77" s="90"/>
      <c r="J77" s="1638" t="s">
        <v>2</v>
      </c>
      <c r="K77" s="1638"/>
      <c r="L77" s="1638"/>
      <c r="M77" s="1638"/>
      <c r="N77" s="382" t="s">
        <v>987</v>
      </c>
      <c r="O77" s="2073"/>
      <c r="P77" s="2073"/>
      <c r="Q77" s="13"/>
      <c r="R77" s="9"/>
    </row>
    <row r="78" spans="2:18" ht="11.25" customHeight="1">
      <c r="B78" s="14"/>
      <c r="C78" s="33"/>
      <c r="D78" s="275"/>
      <c r="E78" s="33"/>
      <c r="F78" s="33"/>
      <c r="G78" s="90"/>
      <c r="H78" s="90"/>
      <c r="I78" s="90"/>
      <c r="J78" s="90"/>
      <c r="K78" s="90"/>
      <c r="L78" s="90"/>
      <c r="M78" s="90"/>
      <c r="N78" s="404"/>
      <c r="O78" s="404"/>
      <c r="P78" s="405"/>
      <c r="Q78" s="13"/>
      <c r="R78" s="9"/>
    </row>
    <row r="79" spans="2:18">
      <c r="B79" s="14"/>
      <c r="C79" s="33"/>
      <c r="D79" s="275" t="s">
        <v>3</v>
      </c>
      <c r="E79" s="33"/>
      <c r="F79" s="33"/>
      <c r="G79" s="90"/>
      <c r="H79" s="90"/>
      <c r="I79" s="90"/>
      <c r="J79" s="348" t="s">
        <v>4</v>
      </c>
      <c r="K79" s="348"/>
      <c r="L79" s="414" t="s">
        <v>987</v>
      </c>
      <c r="M79" s="2083"/>
      <c r="N79" s="2083"/>
      <c r="O79" s="2083"/>
      <c r="P79" s="90"/>
      <c r="Q79" s="13"/>
      <c r="R79" s="9"/>
    </row>
    <row r="80" spans="2:18" ht="9" customHeight="1">
      <c r="B80" s="14"/>
      <c r="C80" s="33"/>
      <c r="D80" s="275"/>
      <c r="E80" s="33"/>
      <c r="F80" s="33"/>
      <c r="G80" s="90"/>
      <c r="H80" s="90"/>
      <c r="I80" s="90"/>
      <c r="J80" s="267"/>
      <c r="K80" s="267"/>
      <c r="L80" s="267"/>
      <c r="M80" s="90"/>
      <c r="N80" s="90"/>
      <c r="O80" s="90"/>
      <c r="P80" s="90"/>
      <c r="Q80" s="13"/>
      <c r="R80" s="9"/>
    </row>
    <row r="81" spans="2:18">
      <c r="B81" s="14"/>
      <c r="C81" s="33"/>
      <c r="D81" s="275" t="s">
        <v>703</v>
      </c>
      <c r="E81" s="33"/>
      <c r="F81" s="33"/>
      <c r="G81" s="90"/>
      <c r="H81" s="90"/>
      <c r="I81" s="90"/>
      <c r="J81" s="90"/>
      <c r="K81" s="90"/>
      <c r="L81" s="90"/>
      <c r="M81" s="90"/>
      <c r="N81" s="90"/>
      <c r="O81" s="90"/>
      <c r="P81" s="90"/>
      <c r="Q81" s="13"/>
      <c r="R81" s="9"/>
    </row>
    <row r="82" spans="2:18">
      <c r="B82" s="14"/>
      <c r="C82" s="33"/>
      <c r="D82" s="275" t="s">
        <v>5</v>
      </c>
      <c r="E82" s="33"/>
      <c r="F82" s="33"/>
      <c r="G82" s="90"/>
      <c r="H82" s="1638" t="s">
        <v>6</v>
      </c>
      <c r="I82" s="1638"/>
      <c r="J82" s="1638"/>
      <c r="K82" s="348"/>
      <c r="L82" s="404"/>
      <c r="M82" s="2083"/>
      <c r="N82" s="2083"/>
      <c r="O82" s="2083"/>
      <c r="P82" s="90"/>
      <c r="Q82" s="13"/>
      <c r="R82" s="9"/>
    </row>
    <row r="83" spans="2:18" ht="11.25" customHeight="1">
      <c r="B83" s="14"/>
      <c r="C83" s="33"/>
      <c r="D83" s="275"/>
      <c r="E83" s="33"/>
      <c r="F83" s="33"/>
      <c r="G83" s="90"/>
      <c r="H83" s="90"/>
      <c r="I83" s="90"/>
      <c r="J83" s="90"/>
      <c r="K83" s="90"/>
      <c r="L83" s="404"/>
      <c r="M83" s="405"/>
      <c r="N83" s="90"/>
      <c r="O83" s="90"/>
      <c r="P83" s="90"/>
      <c r="Q83" s="13"/>
      <c r="R83" s="9"/>
    </row>
    <row r="84" spans="2:18" ht="15.75" customHeight="1">
      <c r="B84" s="14"/>
      <c r="C84" s="33"/>
      <c r="D84" s="275" t="s">
        <v>7</v>
      </c>
      <c r="E84" s="33"/>
      <c r="F84" s="33"/>
      <c r="G84" s="90"/>
      <c r="H84" s="90"/>
      <c r="I84" s="1638" t="s">
        <v>8</v>
      </c>
      <c r="J84" s="2093"/>
      <c r="K84" s="2093"/>
      <c r="L84" s="2093"/>
      <c r="M84" s="2093"/>
      <c r="N84" s="382" t="s">
        <v>987</v>
      </c>
      <c r="O84" s="2073"/>
      <c r="P84" s="2073"/>
      <c r="Q84" s="13"/>
      <c r="R84" s="9"/>
    </row>
    <row r="85" spans="2:18" ht="11.25" customHeight="1">
      <c r="B85" s="14"/>
      <c r="C85" s="33"/>
      <c r="D85" s="275"/>
      <c r="E85" s="33"/>
      <c r="F85" s="33"/>
      <c r="G85" s="90"/>
      <c r="H85" s="90"/>
      <c r="I85" s="90"/>
      <c r="J85" s="90"/>
      <c r="K85" s="90"/>
      <c r="L85" s="90"/>
      <c r="M85" s="90"/>
      <c r="N85" s="404"/>
      <c r="O85" s="404"/>
      <c r="P85" s="405"/>
      <c r="Q85" s="13"/>
      <c r="R85" s="9"/>
    </row>
    <row r="86" spans="2:18">
      <c r="B86" s="14"/>
      <c r="C86" s="33"/>
      <c r="D86" s="275" t="s">
        <v>702</v>
      </c>
      <c r="E86" s="33"/>
      <c r="F86" s="33"/>
      <c r="G86" s="90"/>
      <c r="H86" s="90"/>
      <c r="I86" s="90"/>
      <c r="J86" s="90"/>
      <c r="K86" s="90"/>
      <c r="L86" s="90"/>
      <c r="M86" s="90"/>
      <c r="N86" s="390"/>
      <c r="O86" s="89"/>
      <c r="P86" s="280"/>
      <c r="Q86" s="13"/>
      <c r="R86" s="9"/>
    </row>
    <row r="87" spans="2:18" ht="15" customHeight="1">
      <c r="B87" s="14"/>
      <c r="C87" s="33"/>
      <c r="D87" s="275" t="s">
        <v>868</v>
      </c>
      <c r="E87" s="34"/>
      <c r="F87" s="33"/>
      <c r="G87" s="90"/>
      <c r="H87" s="90"/>
      <c r="I87" s="238"/>
      <c r="J87" s="238"/>
      <c r="K87" s="238"/>
      <c r="L87" s="238"/>
      <c r="M87" s="90"/>
      <c r="N87" s="432"/>
      <c r="O87" s="2089"/>
      <c r="P87" s="2090"/>
      <c r="Q87" s="13"/>
      <c r="R87" s="9"/>
    </row>
    <row r="88" spans="2:18" ht="15" customHeight="1">
      <c r="B88" s="14"/>
      <c r="C88" s="33"/>
      <c r="D88" s="406" t="s">
        <v>9</v>
      </c>
      <c r="E88" s="59"/>
      <c r="F88" s="33"/>
      <c r="G88" s="90"/>
      <c r="H88" s="90"/>
      <c r="I88" s="1638" t="s">
        <v>10</v>
      </c>
      <c r="J88" s="1638"/>
      <c r="K88" s="1638"/>
      <c r="L88" s="1638"/>
      <c r="M88" s="1638"/>
      <c r="N88" s="391" t="s">
        <v>987</v>
      </c>
      <c r="O88" s="2091"/>
      <c r="P88" s="2092"/>
      <c r="Q88" s="13"/>
      <c r="R88" s="9"/>
    </row>
    <row r="89" spans="2:18" ht="4.5" customHeight="1">
      <c r="B89" s="14"/>
      <c r="C89" s="33"/>
      <c r="D89" s="407"/>
      <c r="E89" s="59"/>
      <c r="F89" s="33"/>
      <c r="G89" s="90"/>
      <c r="H89" s="90"/>
      <c r="I89" s="238"/>
      <c r="J89" s="90"/>
      <c r="K89" s="90"/>
      <c r="L89" s="238"/>
      <c r="M89" s="90"/>
      <c r="N89" s="392"/>
      <c r="O89" s="403"/>
      <c r="P89" s="393"/>
      <c r="Q89" s="13"/>
      <c r="R89" s="9"/>
    </row>
    <row r="90" spans="2:18" ht="6.75" customHeight="1">
      <c r="B90" s="6"/>
      <c r="C90" s="7"/>
      <c r="D90" s="91"/>
      <c r="E90" s="7"/>
      <c r="F90" s="7"/>
      <c r="G90" s="20"/>
      <c r="H90" s="20"/>
      <c r="I90" s="20"/>
      <c r="J90" s="20"/>
      <c r="K90" s="20"/>
      <c r="L90" s="20"/>
      <c r="M90" s="20"/>
      <c r="N90" s="20"/>
      <c r="O90" s="20"/>
      <c r="P90" s="20"/>
      <c r="Q90" s="76"/>
      <c r="R90" s="10"/>
    </row>
    <row r="91" spans="2:18" s="19" customFormat="1">
      <c r="B91" s="12"/>
      <c r="C91" s="12"/>
      <c r="D91" s="33"/>
      <c r="E91" s="12"/>
      <c r="F91" s="12"/>
    </row>
    <row r="92" spans="2:18" s="19" customFormat="1">
      <c r="B92" s="12"/>
      <c r="C92" s="12"/>
      <c r="D92" s="33"/>
      <c r="E92" s="12"/>
      <c r="F92" s="12"/>
    </row>
    <row r="93" spans="2:18" s="19" customFormat="1">
      <c r="B93" s="12"/>
      <c r="C93" s="12"/>
      <c r="D93" s="33"/>
      <c r="E93" s="12"/>
      <c r="F93" s="12"/>
    </row>
    <row r="94" spans="2:18" s="19" customFormat="1">
      <c r="B94" s="12"/>
      <c r="C94" s="12"/>
      <c r="D94" s="33"/>
      <c r="E94" s="12"/>
      <c r="F94" s="12"/>
    </row>
    <row r="95" spans="2:18" s="19" customFormat="1">
      <c r="B95" s="12"/>
      <c r="C95" s="12"/>
      <c r="D95" s="33"/>
      <c r="E95" s="12"/>
      <c r="F95" s="12"/>
    </row>
    <row r="96" spans="2:18">
      <c r="C96" s="12"/>
      <c r="D96" s="415"/>
    </row>
  </sheetData>
  <sheetProtection password="93EE" sheet="1" objects="1" scenarios="1"/>
  <mergeCells count="48">
    <mergeCell ref="O87:P88"/>
    <mergeCell ref="O64:P65"/>
    <mergeCell ref="I84:M84"/>
    <mergeCell ref="O84:P84"/>
    <mergeCell ref="I88:M88"/>
    <mergeCell ref="I65:M65"/>
    <mergeCell ref="C69:Q69"/>
    <mergeCell ref="B71:C74"/>
    <mergeCell ref="B49:C50"/>
    <mergeCell ref="J51:M51"/>
    <mergeCell ref="I55:M55"/>
    <mergeCell ref="M53:O53"/>
    <mergeCell ref="O55:P55"/>
    <mergeCell ref="M59:O59"/>
    <mergeCell ref="J77:M77"/>
    <mergeCell ref="H82:J82"/>
    <mergeCell ref="M79:O79"/>
    <mergeCell ref="O61:P61"/>
    <mergeCell ref="I61:M61"/>
    <mergeCell ref="M82:O82"/>
    <mergeCell ref="O77:P77"/>
    <mergeCell ref="M57:O57"/>
    <mergeCell ref="O51:P51"/>
    <mergeCell ref="M37:O37"/>
    <mergeCell ref="M40:O40"/>
    <mergeCell ref="O45:P46"/>
    <mergeCell ref="I46:M46"/>
    <mergeCell ref="O42:P42"/>
    <mergeCell ref="I42:M42"/>
    <mergeCell ref="I40:J40"/>
    <mergeCell ref="O35:P35"/>
    <mergeCell ref="B11:C12"/>
    <mergeCell ref="O16:P17"/>
    <mergeCell ref="L17:M17"/>
    <mergeCell ref="J12:M12"/>
    <mergeCell ref="J35:M35"/>
    <mergeCell ref="B27:C30"/>
    <mergeCell ref="R12:R18"/>
    <mergeCell ref="L14:M14"/>
    <mergeCell ref="O12:P12"/>
    <mergeCell ref="O14:P14"/>
    <mergeCell ref="C25:Q26"/>
    <mergeCell ref="R4:R5"/>
    <mergeCell ref="B7:Q7"/>
    <mergeCell ref="B9:C10"/>
    <mergeCell ref="J9:M9"/>
    <mergeCell ref="O9:P9"/>
    <mergeCell ref="O5:P5"/>
  </mergeCells>
  <dataValidations count="1">
    <dataValidation type="list" allowBlank="1" showInputMessage="1" showErrorMessage="1" sqref="F23 J30 J73" xr:uid="{00000000-0002-0000-2C00-000000000000}">
      <formula1>"X"</formula1>
    </dataValidation>
  </dataValidations>
  <printOptions horizontalCentered="1"/>
  <pageMargins left="0" right="0" top="0.25" bottom="0.5" header="0.3" footer="0.3"/>
  <pageSetup scale="65" orientation="portrait" r:id="rId1"/>
  <headerFooter>
    <oddFooter>&amp;L&amp;9U.S. Copyright Office&amp;R&amp;9Form SA3E Long Form (Rev. 05-17)</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1:S78"/>
  <sheetViews>
    <sheetView showGridLines="0" workbookViewId="0">
      <selection activeCell="F87" sqref="F87"/>
    </sheetView>
  </sheetViews>
  <sheetFormatPr defaultColWidth="9.140625" defaultRowHeight="15"/>
  <cols>
    <col min="1" max="1" width="2.42578125" customWidth="1"/>
    <col min="2" max="2" width="18.5703125" customWidth="1"/>
    <col min="3" max="3" width="7" style="2" customWidth="1"/>
    <col min="4" max="4" width="1" customWidth="1"/>
    <col min="5" max="5" width="1.5703125" style="2" customWidth="1"/>
    <col min="6" max="6" width="55.5703125" style="2" customWidth="1"/>
    <col min="7" max="7" width="2.5703125" style="2" customWidth="1"/>
    <col min="8" max="8" width="12.140625" style="2" customWidth="1"/>
    <col min="9" max="9" width="9.42578125" style="2" customWidth="1"/>
    <col min="10" max="10" width="2.85546875" customWidth="1"/>
    <col min="11" max="12" width="2.42578125" customWidth="1"/>
    <col min="13" max="13" width="20.42578125" customWidth="1"/>
    <col min="14" max="14" width="8.140625" style="2" customWidth="1"/>
    <col min="15" max="17" width="1.85546875" bestFit="1" customWidth="1"/>
    <col min="19" max="19" width="19.5703125" bestFit="1" customWidth="1"/>
  </cols>
  <sheetData>
    <row r="1" spans="2:17" ht="13.5" customHeight="1">
      <c r="B1" s="1087" t="str">
        <f>CONCATENATE("ACCOUNTING PERIOD:  ",'General Data Input tab'!$D$2)</f>
        <v>ACCOUNTING PERIOD:  0</v>
      </c>
    </row>
    <row r="2" spans="2:17">
      <c r="I2" s="2097" t="s">
        <v>662</v>
      </c>
      <c r="J2" s="2097"/>
      <c r="K2" s="2097"/>
      <c r="L2" s="2097"/>
      <c r="M2" s="2097"/>
      <c r="N2" s="2097"/>
      <c r="O2" s="2097"/>
    </row>
    <row r="3" spans="2:17" ht="15" customHeight="1">
      <c r="B3" s="1577" t="s">
        <v>961</v>
      </c>
      <c r="C3" s="3" t="s">
        <v>960</v>
      </c>
      <c r="D3" s="18"/>
      <c r="E3" s="4"/>
      <c r="F3" s="4"/>
      <c r="G3" s="4"/>
      <c r="H3" s="4"/>
      <c r="I3" s="4"/>
      <c r="J3" s="18"/>
      <c r="K3" s="18"/>
      <c r="L3" s="18"/>
      <c r="M3" s="18"/>
      <c r="N3" s="4"/>
      <c r="O3" s="1065" t="s">
        <v>599</v>
      </c>
    </row>
    <row r="4" spans="2:17" ht="21.2" customHeight="1">
      <c r="B4" s="1578"/>
      <c r="C4" s="6"/>
      <c r="D4" s="335">
        <f>'General Data Input tab'!C17</f>
        <v>0</v>
      </c>
      <c r="E4" s="1090"/>
      <c r="F4" s="1058"/>
      <c r="G4" s="1058"/>
      <c r="H4" s="1058"/>
      <c r="I4" s="1058"/>
      <c r="J4" s="1058"/>
      <c r="K4" s="1058"/>
      <c r="L4" s="1058"/>
      <c r="M4" s="1611" t="str">
        <f>IF('General Data Input tab'!K14&gt;0,'General Data Input tab'!K14," ")</f>
        <v xml:space="preserve"> </v>
      </c>
      <c r="N4" s="1611"/>
      <c r="O4" s="1612"/>
    </row>
    <row r="5" spans="2:17" ht="4.5" customHeight="1">
      <c r="B5" s="271"/>
      <c r="C5" s="94"/>
      <c r="D5" s="82"/>
      <c r="E5" s="94"/>
      <c r="F5" s="112"/>
      <c r="G5" s="112"/>
      <c r="H5" s="112"/>
      <c r="I5" s="112"/>
      <c r="J5" s="96"/>
      <c r="K5" s="96"/>
      <c r="L5" s="96"/>
      <c r="M5" s="96"/>
      <c r="N5" s="112"/>
      <c r="O5" s="82"/>
    </row>
    <row r="6" spans="2:17" ht="24" customHeight="1">
      <c r="B6" s="2124">
        <v>7</v>
      </c>
      <c r="C6" s="1592" t="s">
        <v>656</v>
      </c>
      <c r="D6" s="1593"/>
      <c r="E6" s="103"/>
      <c r="F6" s="4"/>
      <c r="G6" s="4"/>
      <c r="H6" s="4"/>
      <c r="I6" s="4"/>
      <c r="J6" s="18"/>
      <c r="K6" s="18"/>
      <c r="L6" s="18"/>
      <c r="M6" s="18"/>
      <c r="N6" s="4"/>
      <c r="O6" s="5"/>
    </row>
    <row r="7" spans="2:17">
      <c r="B7" s="2125"/>
      <c r="C7" s="2126" t="s">
        <v>661</v>
      </c>
      <c r="D7" s="2127"/>
      <c r="E7" s="274" t="s">
        <v>145</v>
      </c>
      <c r="F7" s="588"/>
      <c r="G7" s="33"/>
      <c r="H7" s="33"/>
      <c r="I7" s="12"/>
      <c r="J7" s="19"/>
      <c r="K7" s="19"/>
      <c r="L7" s="19"/>
      <c r="M7" s="19"/>
      <c r="N7" s="12"/>
      <c r="O7" s="13"/>
    </row>
    <row r="8" spans="2:17" ht="11.25" customHeight="1">
      <c r="B8" s="272"/>
      <c r="C8" s="1818"/>
      <c r="D8" s="1819"/>
      <c r="E8" s="275"/>
      <c r="F8" s="372"/>
      <c r="G8" s="33"/>
      <c r="H8" s="33"/>
      <c r="I8" s="12"/>
      <c r="J8" s="19"/>
      <c r="K8" s="19"/>
      <c r="L8" s="19"/>
      <c r="M8" s="19"/>
      <c r="N8" s="12"/>
      <c r="O8" s="13"/>
    </row>
    <row r="9" spans="2:17" ht="16.5">
      <c r="B9" s="273" t="s">
        <v>1211</v>
      </c>
      <c r="C9" s="1818"/>
      <c r="D9" s="1819"/>
      <c r="E9" s="275" t="s">
        <v>144</v>
      </c>
      <c r="F9" s="372"/>
      <c r="G9" s="33"/>
      <c r="H9" s="33"/>
      <c r="I9" s="12"/>
      <c r="J9" s="19"/>
      <c r="K9" s="266" t="s">
        <v>1317</v>
      </c>
      <c r="L9" s="270" t="s">
        <v>987</v>
      </c>
      <c r="M9" s="2095"/>
      <c r="N9" s="2095"/>
      <c r="O9" s="13"/>
    </row>
    <row r="10" spans="2:17" ht="15.75">
      <c r="B10" s="273" t="s">
        <v>631</v>
      </c>
      <c r="C10" s="1818"/>
      <c r="D10" s="1819"/>
      <c r="E10" s="205"/>
      <c r="F10" s="201"/>
      <c r="G10" s="33"/>
      <c r="H10" s="33"/>
      <c r="I10" s="12"/>
      <c r="J10" s="19"/>
      <c r="K10" s="19"/>
      <c r="L10" s="19"/>
      <c r="M10" s="19"/>
      <c r="N10" s="12"/>
      <c r="O10" s="13"/>
      <c r="Q10" s="61"/>
    </row>
    <row r="11" spans="2:17" ht="16.5">
      <c r="B11" s="273" t="s">
        <v>629</v>
      </c>
      <c r="C11" s="1818"/>
      <c r="D11" s="1819"/>
      <c r="E11" s="275" t="s">
        <v>143</v>
      </c>
      <c r="F11" s="372"/>
      <c r="G11" s="33"/>
      <c r="H11" s="33"/>
      <c r="I11" s="33" t="s">
        <v>141</v>
      </c>
      <c r="J11" s="269" t="s">
        <v>987</v>
      </c>
      <c r="K11" s="2095"/>
      <c r="L11" s="2095"/>
      <c r="M11" s="2095"/>
      <c r="N11" s="268"/>
      <c r="O11" s="13"/>
    </row>
    <row r="12" spans="2:17" ht="15.75">
      <c r="B12" s="273" t="s">
        <v>628</v>
      </c>
      <c r="C12" s="1818"/>
      <c r="D12" s="1819"/>
      <c r="E12" s="205"/>
      <c r="F12" s="201"/>
      <c r="G12" s="33"/>
      <c r="H12" s="33"/>
      <c r="I12" s="12"/>
      <c r="J12" s="19"/>
      <c r="K12" s="19"/>
      <c r="L12" s="19"/>
      <c r="M12" s="19"/>
      <c r="N12" s="12"/>
      <c r="O12" s="13"/>
    </row>
    <row r="13" spans="2:17" ht="16.5">
      <c r="B13" s="273" t="s">
        <v>627</v>
      </c>
      <c r="C13" s="1818"/>
      <c r="D13" s="1819"/>
      <c r="E13" s="275" t="s">
        <v>142</v>
      </c>
      <c r="F13" s="372"/>
      <c r="G13" s="33"/>
      <c r="H13" s="33"/>
      <c r="I13" s="12"/>
      <c r="J13" s="19"/>
      <c r="K13" s="266" t="s">
        <v>1317</v>
      </c>
      <c r="L13" s="261" t="s">
        <v>987</v>
      </c>
      <c r="M13" s="2095"/>
      <c r="N13" s="2095"/>
      <c r="O13" s="13"/>
    </row>
    <row r="14" spans="2:17" ht="11.25" customHeight="1">
      <c r="B14" s="9"/>
      <c r="C14" s="1818"/>
      <c r="D14" s="1819"/>
      <c r="E14" s="205"/>
      <c r="F14" s="201"/>
      <c r="G14" s="33"/>
      <c r="H14" s="33"/>
      <c r="I14" s="12"/>
      <c r="J14" s="19"/>
      <c r="K14" s="19"/>
      <c r="L14" s="19"/>
      <c r="M14" s="19"/>
      <c r="N14" s="12"/>
      <c r="O14" s="13"/>
    </row>
    <row r="15" spans="2:17" ht="16.5">
      <c r="B15" s="9"/>
      <c r="C15" s="1818"/>
      <c r="D15" s="1819"/>
      <c r="E15" s="275" t="s">
        <v>416</v>
      </c>
      <c r="F15" s="372"/>
      <c r="G15" s="33"/>
      <c r="H15" s="33"/>
      <c r="I15" s="33" t="s">
        <v>141</v>
      </c>
      <c r="J15" s="261" t="s">
        <v>987</v>
      </c>
      <c r="K15" s="2095"/>
      <c r="L15" s="2095"/>
      <c r="M15" s="2095"/>
      <c r="N15" s="12"/>
      <c r="O15" s="13"/>
    </row>
    <row r="16" spans="2:17" ht="11.25" customHeight="1">
      <c r="B16" s="9"/>
      <c r="C16" s="1818"/>
      <c r="D16" s="1819"/>
      <c r="E16" s="275"/>
      <c r="F16" s="372"/>
      <c r="G16" s="33"/>
      <c r="H16" s="33"/>
      <c r="I16" s="12"/>
      <c r="J16" s="267"/>
      <c r="K16" s="266"/>
      <c r="L16" s="19"/>
      <c r="M16" s="19"/>
      <c r="N16" s="12"/>
      <c r="O16" s="13"/>
    </row>
    <row r="17" spans="2:19">
      <c r="B17" s="9"/>
      <c r="C17" s="1818"/>
      <c r="D17" s="1819"/>
      <c r="E17" s="275" t="s">
        <v>140</v>
      </c>
      <c r="F17" s="372"/>
      <c r="G17" s="33"/>
      <c r="H17" s="33"/>
      <c r="I17" s="12"/>
      <c r="J17" s="19"/>
      <c r="K17" s="19"/>
      <c r="L17" s="19"/>
      <c r="M17" s="19"/>
      <c r="N17" s="12"/>
      <c r="O17" s="13"/>
    </row>
    <row r="18" spans="2:19" ht="16.5" customHeight="1">
      <c r="B18" s="9"/>
      <c r="C18" s="1818"/>
      <c r="D18" s="1819"/>
      <c r="E18" s="275" t="s">
        <v>417</v>
      </c>
      <c r="F18" s="372"/>
      <c r="G18" s="33"/>
      <c r="H18" s="33"/>
      <c r="I18" s="33" t="s">
        <v>139</v>
      </c>
      <c r="J18" s="49"/>
      <c r="K18" s="2095"/>
      <c r="L18" s="2095"/>
      <c r="M18" s="2095"/>
      <c r="N18" s="12"/>
      <c r="O18" s="13"/>
    </row>
    <row r="19" spans="2:19" ht="11.25" customHeight="1">
      <c r="B19" s="9"/>
      <c r="C19" s="1818"/>
      <c r="D19" s="1819"/>
      <c r="E19" s="275"/>
      <c r="F19" s="372"/>
      <c r="G19" s="33"/>
      <c r="H19" s="33"/>
      <c r="I19" s="12"/>
      <c r="J19" s="19"/>
      <c r="K19" s="266"/>
      <c r="L19" s="267"/>
      <c r="M19" s="267"/>
      <c r="N19" s="12"/>
      <c r="O19" s="13"/>
    </row>
    <row r="20" spans="2:19" ht="16.5">
      <c r="B20" s="9"/>
      <c r="C20" s="1818"/>
      <c r="D20" s="1819"/>
      <c r="E20" s="275" t="s">
        <v>138</v>
      </c>
      <c r="F20" s="372"/>
      <c r="G20" s="33"/>
      <c r="H20" s="33"/>
      <c r="I20" s="12"/>
      <c r="J20" s="19"/>
      <c r="K20" s="266" t="s">
        <v>1317</v>
      </c>
      <c r="L20" s="261" t="s">
        <v>987</v>
      </c>
      <c r="M20" s="2095"/>
      <c r="N20" s="2095"/>
      <c r="O20" s="13"/>
    </row>
    <row r="21" spans="2:19" ht="11.25" customHeight="1">
      <c r="B21" s="9"/>
      <c r="C21" s="1818"/>
      <c r="D21" s="1819"/>
      <c r="E21" s="275"/>
      <c r="F21" s="372"/>
      <c r="G21" s="33"/>
      <c r="H21" s="33"/>
      <c r="I21" s="12"/>
      <c r="J21" s="19"/>
      <c r="K21" s="266"/>
      <c r="L21" s="267"/>
      <c r="M21" s="267"/>
      <c r="N21" s="12"/>
      <c r="O21" s="13"/>
    </row>
    <row r="22" spans="2:19" ht="13.5" customHeight="1">
      <c r="B22" s="9"/>
      <c r="C22" s="1818"/>
      <c r="D22" s="1819"/>
      <c r="E22" s="275" t="s">
        <v>137</v>
      </c>
      <c r="F22" s="372"/>
      <c r="G22" s="33"/>
      <c r="H22" s="33"/>
      <c r="I22" s="12"/>
      <c r="J22" s="19"/>
      <c r="K22" s="19"/>
      <c r="L22" s="83"/>
      <c r="M22" s="2105"/>
      <c r="N22" s="2106"/>
      <c r="O22" s="13"/>
    </row>
    <row r="23" spans="2:19" ht="12.75" customHeight="1">
      <c r="B23" s="9"/>
      <c r="C23" s="1818"/>
      <c r="D23" s="1819"/>
      <c r="E23" s="275" t="s">
        <v>136</v>
      </c>
      <c r="F23" s="372"/>
      <c r="G23" s="33"/>
      <c r="H23" s="33"/>
      <c r="I23" s="12"/>
      <c r="J23" s="19"/>
      <c r="K23" s="19"/>
      <c r="L23" s="81"/>
      <c r="M23" s="2107"/>
      <c r="N23" s="2108"/>
      <c r="O23" s="13"/>
    </row>
    <row r="24" spans="2:19" ht="12.75" customHeight="1">
      <c r="B24" s="9"/>
      <c r="C24" s="39"/>
      <c r="D24" s="26"/>
      <c r="E24" s="2103" t="s">
        <v>135</v>
      </c>
      <c r="F24" s="2104"/>
      <c r="G24" s="33"/>
      <c r="H24" s="33"/>
      <c r="I24" s="12"/>
      <c r="J24" s="19"/>
      <c r="K24" s="2117" t="s">
        <v>1317</v>
      </c>
      <c r="L24" s="2114" t="s">
        <v>419</v>
      </c>
      <c r="M24" s="2107"/>
      <c r="N24" s="2108"/>
      <c r="O24" s="13"/>
    </row>
    <row r="25" spans="2:19" ht="6" customHeight="1">
      <c r="B25" s="9"/>
      <c r="C25" s="1818"/>
      <c r="D25" s="1819"/>
      <c r="E25" s="2103"/>
      <c r="F25" s="2104"/>
      <c r="G25" s="367" t="s">
        <v>420</v>
      </c>
      <c r="H25" s="33"/>
      <c r="I25" s="12"/>
      <c r="J25" s="19"/>
      <c r="K25" s="2117"/>
      <c r="L25" s="2115"/>
      <c r="M25" s="260" t="s">
        <v>598</v>
      </c>
      <c r="N25" s="46"/>
      <c r="O25" s="1073"/>
      <c r="S25" s="61"/>
    </row>
    <row r="26" spans="2:19" ht="13.5" customHeight="1">
      <c r="B26" s="10"/>
      <c r="C26" s="1969"/>
      <c r="D26" s="1971"/>
      <c r="E26" s="17"/>
      <c r="F26" s="37"/>
      <c r="G26" s="7"/>
      <c r="H26" s="7"/>
      <c r="I26" s="7"/>
      <c r="J26" s="20"/>
      <c r="K26" s="20"/>
      <c r="L26" s="20"/>
      <c r="M26" s="20"/>
      <c r="N26" s="7"/>
      <c r="O26" s="76"/>
      <c r="S26" s="61"/>
    </row>
    <row r="27" spans="2:19" ht="4.5" customHeight="1">
      <c r="B27" s="121"/>
      <c r="C27" s="2039"/>
      <c r="D27" s="2041"/>
      <c r="E27" s="110"/>
      <c r="F27" s="111"/>
      <c r="G27" s="112"/>
      <c r="H27" s="112"/>
      <c r="I27" s="112"/>
      <c r="J27" s="96"/>
      <c r="K27" s="96"/>
      <c r="L27" s="96"/>
      <c r="M27" s="96"/>
      <c r="N27" s="112"/>
      <c r="O27" s="82"/>
      <c r="S27" s="61"/>
    </row>
    <row r="28" spans="2:19" ht="25.5" customHeight="1">
      <c r="B28" s="8"/>
      <c r="C28" s="278" t="s">
        <v>134</v>
      </c>
      <c r="D28" s="198"/>
      <c r="E28" s="36"/>
      <c r="F28" s="36"/>
      <c r="G28" s="88"/>
      <c r="H28" s="88"/>
      <c r="I28" s="88"/>
      <c r="J28" s="89"/>
      <c r="K28" s="89"/>
      <c r="L28" s="89"/>
      <c r="M28" s="89"/>
      <c r="N28" s="4"/>
      <c r="O28" s="5"/>
    </row>
    <row r="29" spans="2:19" ht="18" customHeight="1">
      <c r="B29" s="1895">
        <v>8</v>
      </c>
      <c r="C29" s="957" t="s">
        <v>133</v>
      </c>
      <c r="D29" s="958"/>
      <c r="E29" s="959"/>
      <c r="F29" s="959"/>
      <c r="G29" s="959"/>
      <c r="H29" s="959"/>
      <c r="I29" s="959"/>
      <c r="J29" s="867"/>
      <c r="K29" s="867"/>
      <c r="L29" s="867"/>
      <c r="M29" s="867"/>
      <c r="N29" s="960"/>
      <c r="O29" s="13"/>
    </row>
    <row r="30" spans="2:19" ht="18" customHeight="1">
      <c r="B30" s="1895"/>
      <c r="C30" s="957" t="s">
        <v>132</v>
      </c>
      <c r="D30" s="958"/>
      <c r="E30" s="959"/>
      <c r="F30" s="959"/>
      <c r="G30" s="959"/>
      <c r="H30" s="959"/>
      <c r="I30" s="959"/>
      <c r="J30" s="867"/>
      <c r="K30" s="867"/>
      <c r="L30" s="867"/>
      <c r="M30" s="867"/>
      <c r="N30" s="960"/>
      <c r="O30" s="13"/>
    </row>
    <row r="31" spans="2:19" ht="18" customHeight="1">
      <c r="B31" s="9"/>
      <c r="C31" s="275" t="s">
        <v>131</v>
      </c>
      <c r="D31" s="202"/>
      <c r="E31" s="265"/>
      <c r="F31" s="265"/>
      <c r="G31" s="33"/>
      <c r="H31" s="33"/>
      <c r="I31" s="33"/>
      <c r="J31" s="90"/>
      <c r="K31" s="90"/>
      <c r="L31" s="90"/>
      <c r="M31" s="90"/>
      <c r="N31" s="12"/>
      <c r="O31" s="13"/>
    </row>
    <row r="32" spans="2:19" ht="18" customHeight="1">
      <c r="B32" s="277" t="s">
        <v>1211</v>
      </c>
      <c r="C32" s="275" t="s">
        <v>130</v>
      </c>
      <c r="D32" s="202"/>
      <c r="E32" s="33"/>
      <c r="F32" s="33"/>
      <c r="G32" s="33"/>
      <c r="H32" s="33"/>
      <c r="I32" s="33"/>
      <c r="J32" s="90"/>
      <c r="K32" s="90"/>
      <c r="L32" s="90"/>
      <c r="M32" s="90"/>
      <c r="N32" s="12"/>
      <c r="O32" s="13"/>
    </row>
    <row r="33" spans="2:15" ht="18" customHeight="1">
      <c r="B33" s="277" t="s">
        <v>659</v>
      </c>
      <c r="C33" s="275" t="s">
        <v>129</v>
      </c>
      <c r="D33" s="202"/>
      <c r="E33" s="33"/>
      <c r="F33" s="33"/>
      <c r="G33" s="33"/>
      <c r="H33" s="33"/>
      <c r="I33" s="33"/>
      <c r="J33" s="90"/>
      <c r="K33" s="90"/>
      <c r="L33" s="90"/>
      <c r="M33" s="90"/>
      <c r="N33" s="12"/>
      <c r="O33" s="13"/>
    </row>
    <row r="34" spans="2:15" ht="18" customHeight="1">
      <c r="B34" s="277" t="s">
        <v>654</v>
      </c>
      <c r="C34" s="275" t="s">
        <v>128</v>
      </c>
      <c r="D34" s="202"/>
      <c r="E34" s="33"/>
      <c r="F34" s="33"/>
      <c r="G34" s="33"/>
      <c r="H34" s="33"/>
      <c r="I34" s="33"/>
      <c r="J34" s="90"/>
      <c r="K34" s="90"/>
      <c r="L34" s="90"/>
      <c r="M34" s="90"/>
      <c r="N34" s="12"/>
      <c r="O34" s="13"/>
    </row>
    <row r="35" spans="2:15" ht="18" customHeight="1">
      <c r="B35" s="9"/>
      <c r="C35" s="276" t="s">
        <v>127</v>
      </c>
      <c r="D35" s="202"/>
      <c r="E35" s="33"/>
      <c r="F35" s="33"/>
      <c r="G35" s="33"/>
      <c r="H35" s="33"/>
      <c r="I35" s="33"/>
      <c r="J35" s="90"/>
      <c r="K35" s="90"/>
      <c r="L35" s="90"/>
      <c r="M35" s="90"/>
      <c r="N35" s="12"/>
      <c r="O35" s="13"/>
    </row>
    <row r="36" spans="2:15" ht="18" customHeight="1">
      <c r="B36" s="9"/>
      <c r="C36" s="275" t="s">
        <v>126</v>
      </c>
      <c r="D36" s="202"/>
      <c r="E36" s="33"/>
      <c r="F36" s="33"/>
      <c r="G36" s="33"/>
      <c r="H36" s="33"/>
      <c r="I36" s="33"/>
      <c r="J36" s="90"/>
      <c r="K36" s="90"/>
      <c r="L36" s="90"/>
      <c r="M36" s="90"/>
      <c r="N36" s="12"/>
      <c r="O36" s="13"/>
    </row>
    <row r="37" spans="2:15" ht="18" customHeight="1">
      <c r="B37" s="9"/>
      <c r="C37" s="275" t="s">
        <v>1334</v>
      </c>
      <c r="D37" s="202"/>
      <c r="E37" s="33"/>
      <c r="F37" s="33"/>
      <c r="G37" s="33"/>
      <c r="H37" s="33"/>
      <c r="I37" s="33"/>
      <c r="J37" s="90"/>
      <c r="K37" s="90"/>
      <c r="L37" s="90"/>
      <c r="M37" s="90"/>
      <c r="N37" s="12"/>
      <c r="O37" s="13"/>
    </row>
    <row r="38" spans="2:15">
      <c r="B38" s="9"/>
      <c r="C38" s="75"/>
      <c r="D38" s="20"/>
      <c r="E38" s="7"/>
      <c r="F38" s="7"/>
      <c r="G38" s="7"/>
      <c r="H38" s="7"/>
      <c r="I38" s="7"/>
      <c r="J38" s="20"/>
      <c r="K38" s="20"/>
      <c r="L38" s="20"/>
      <c r="M38" s="20"/>
      <c r="N38" s="7"/>
      <c r="O38" s="76"/>
    </row>
    <row r="39" spans="2:15" ht="29.25" customHeight="1">
      <c r="B39" s="9"/>
      <c r="C39" s="2098" t="s">
        <v>658</v>
      </c>
      <c r="D39" s="2099"/>
      <c r="E39" s="2099"/>
      <c r="F39" s="2099"/>
      <c r="G39" s="2099"/>
      <c r="H39" s="2099"/>
      <c r="I39" s="2099"/>
      <c r="J39" s="2099"/>
      <c r="K39" s="2099"/>
      <c r="L39" s="2099"/>
      <c r="M39" s="2099"/>
      <c r="N39" s="2099"/>
      <c r="O39" s="2100"/>
    </row>
    <row r="40" spans="2:15" ht="21" customHeight="1">
      <c r="B40" s="9"/>
      <c r="C40" s="279" t="s">
        <v>1333</v>
      </c>
      <c r="D40" s="198"/>
      <c r="E40" s="197"/>
      <c r="F40" s="197"/>
      <c r="G40" s="197"/>
      <c r="H40" s="197"/>
      <c r="I40" s="197"/>
      <c r="J40" s="198"/>
      <c r="K40" s="198"/>
      <c r="L40" s="198"/>
      <c r="M40" s="198"/>
      <c r="N40" s="197"/>
      <c r="O40" s="280"/>
    </row>
    <row r="41" spans="2:15" ht="11.25" customHeight="1">
      <c r="B41" s="9"/>
      <c r="C41" s="205"/>
      <c r="D41" s="202"/>
      <c r="E41" s="201"/>
      <c r="F41" s="201"/>
      <c r="G41" s="201"/>
      <c r="H41" s="201"/>
      <c r="I41" s="201"/>
      <c r="J41" s="202"/>
      <c r="K41" s="202"/>
      <c r="L41" s="202"/>
      <c r="M41" s="202"/>
      <c r="N41" s="201"/>
      <c r="O41" s="281"/>
    </row>
    <row r="42" spans="2:15" ht="13.5" customHeight="1">
      <c r="B42" s="81"/>
      <c r="C42" s="205"/>
      <c r="D42" s="2101" t="str">
        <f>IF(G42&gt;0," ","X")</f>
        <v>X</v>
      </c>
      <c r="E42" s="2102"/>
      <c r="F42" s="863" t="s">
        <v>415</v>
      </c>
      <c r="G42" s="862"/>
      <c r="H42" s="961" t="s">
        <v>418</v>
      </c>
      <c r="I42" s="962"/>
      <c r="J42" s="962"/>
      <c r="K42" s="962"/>
      <c r="L42" s="962"/>
      <c r="M42" s="958"/>
      <c r="N42" s="201"/>
      <c r="O42" s="281"/>
    </row>
    <row r="43" spans="2:15" ht="5.25" customHeight="1">
      <c r="B43" s="9"/>
      <c r="C43" s="212"/>
      <c r="D43" s="861"/>
      <c r="E43" s="844"/>
      <c r="F43" s="396"/>
      <c r="G43" s="396"/>
      <c r="H43" s="396"/>
      <c r="I43" s="396"/>
      <c r="J43" s="396"/>
      <c r="K43" s="396"/>
      <c r="L43" s="396"/>
      <c r="M43" s="195"/>
      <c r="N43" s="208"/>
      <c r="O43" s="282"/>
    </row>
    <row r="44" spans="2:15" ht="30.75" customHeight="1">
      <c r="B44" s="9"/>
      <c r="C44" s="1925" t="s">
        <v>657</v>
      </c>
      <c r="D44" s="1926"/>
      <c r="E44" s="1926"/>
      <c r="F44" s="1926"/>
      <c r="G44" s="1926"/>
      <c r="H44" s="1926"/>
      <c r="I44" s="1926"/>
      <c r="J44" s="1926"/>
      <c r="K44" s="1926"/>
      <c r="L44" s="1926"/>
      <c r="M44" s="1926"/>
      <c r="N44" s="1926"/>
      <c r="O44" s="1981"/>
    </row>
    <row r="45" spans="2:15" ht="18" customHeight="1">
      <c r="B45" s="9"/>
      <c r="C45" s="1592" t="s">
        <v>656</v>
      </c>
      <c r="D45" s="1593"/>
      <c r="E45" s="1583"/>
      <c r="F45" s="1584"/>
      <c r="G45" s="1584"/>
      <c r="H45" s="1584"/>
      <c r="I45" s="1584"/>
      <c r="J45" s="1584"/>
      <c r="K45" s="1584"/>
      <c r="L45" s="1584"/>
      <c r="M45" s="1584"/>
      <c r="N45" s="1584"/>
      <c r="O45" s="1585"/>
    </row>
    <row r="46" spans="2:15" ht="20.25" customHeight="1">
      <c r="B46" s="9"/>
      <c r="C46" s="2122">
        <v>1</v>
      </c>
      <c r="D46" s="2123"/>
      <c r="E46" s="275" t="s">
        <v>1332</v>
      </c>
      <c r="F46" s="372"/>
      <c r="G46" s="12"/>
      <c r="H46" s="12"/>
      <c r="I46" s="242" t="s">
        <v>1319</v>
      </c>
      <c r="J46" s="264" t="s">
        <v>987</v>
      </c>
      <c r="K46" s="2121" t="str">
        <f>IF(G42="X",'Pg 7 - Space K-L'!K12," ")</f>
        <v xml:space="preserve"> </v>
      </c>
      <c r="L46" s="2121"/>
      <c r="M46" s="2121"/>
      <c r="N46" s="12"/>
      <c r="O46" s="13"/>
    </row>
    <row r="47" spans="2:15" ht="5.25" customHeight="1">
      <c r="B47" s="9"/>
      <c r="C47" s="283"/>
      <c r="D47" s="284"/>
      <c r="E47" s="286"/>
      <c r="F47" s="384"/>
      <c r="G47" s="7"/>
      <c r="H47" s="7"/>
      <c r="I47" s="7"/>
      <c r="J47" s="260"/>
      <c r="K47" s="49"/>
      <c r="L47" s="49"/>
      <c r="M47" s="49"/>
      <c r="N47" s="7"/>
      <c r="O47" s="76"/>
    </row>
    <row r="48" spans="2:15" ht="5.25" customHeight="1">
      <c r="B48" s="9"/>
      <c r="C48" s="103"/>
      <c r="D48" s="5"/>
      <c r="E48" s="204"/>
      <c r="F48" s="197"/>
      <c r="G48" s="4"/>
      <c r="H48" s="4"/>
      <c r="I48" s="4"/>
      <c r="J48" s="18"/>
      <c r="K48" s="18"/>
      <c r="L48" s="18"/>
      <c r="M48" s="18"/>
      <c r="N48" s="4"/>
      <c r="O48" s="5"/>
    </row>
    <row r="49" spans="2:18" ht="18" customHeight="1">
      <c r="B49" s="9"/>
      <c r="C49" s="2062" t="s">
        <v>656</v>
      </c>
      <c r="D49" s="2063"/>
      <c r="E49" s="275" t="s">
        <v>1331</v>
      </c>
      <c r="F49" s="372"/>
      <c r="G49" s="12"/>
      <c r="H49" s="12"/>
      <c r="I49" s="12"/>
      <c r="J49" s="19"/>
      <c r="K49" s="19"/>
      <c r="L49" s="19"/>
      <c r="M49" s="19"/>
      <c r="N49" s="12"/>
      <c r="O49" s="13"/>
    </row>
    <row r="50" spans="2:18" ht="18" customHeight="1">
      <c r="B50" s="9"/>
      <c r="C50" s="2122">
        <v>2</v>
      </c>
      <c r="D50" s="2123"/>
      <c r="E50" s="275" t="s">
        <v>1330</v>
      </c>
      <c r="F50" s="372"/>
      <c r="G50" s="12"/>
      <c r="H50" s="12"/>
      <c r="I50" s="12"/>
      <c r="J50" s="19"/>
      <c r="K50" s="19"/>
      <c r="L50" s="19"/>
      <c r="M50" s="19"/>
      <c r="N50" s="12"/>
      <c r="O50" s="13"/>
    </row>
    <row r="51" spans="2:18" ht="18" customHeight="1">
      <c r="B51" s="9"/>
      <c r="C51" s="14"/>
      <c r="D51" s="13"/>
      <c r="E51" s="275" t="s">
        <v>1329</v>
      </c>
      <c r="F51" s="372"/>
      <c r="G51" s="12"/>
      <c r="H51" s="12"/>
      <c r="I51" s="242" t="s">
        <v>1319</v>
      </c>
      <c r="J51" s="20"/>
      <c r="K51" s="1946" t="str">
        <f>+IF(D42="X"," ",IF('Pg 13 - Part 6'!C9="X",'Pg 12 Part 3-5'!S83,'Pg 13 - Part 6'!M42))</f>
        <v xml:space="preserve"> </v>
      </c>
      <c r="L51" s="1946"/>
      <c r="M51" s="1946"/>
      <c r="N51" s="12"/>
      <c r="O51" s="13"/>
      <c r="R51" s="924"/>
    </row>
    <row r="52" spans="2:18" ht="5.25" customHeight="1">
      <c r="B52" s="9"/>
      <c r="C52" s="6"/>
      <c r="D52" s="76"/>
      <c r="E52" s="285"/>
      <c r="F52" s="859"/>
      <c r="G52" s="7"/>
      <c r="H52" s="7"/>
      <c r="I52" s="7"/>
      <c r="J52" s="20"/>
      <c r="K52" s="49"/>
      <c r="L52" s="49"/>
      <c r="M52" s="49"/>
      <c r="N52" s="7"/>
      <c r="O52" s="76"/>
    </row>
    <row r="53" spans="2:18" ht="6.75" customHeight="1">
      <c r="B53" s="9"/>
      <c r="C53" s="12"/>
      <c r="D53" s="19"/>
      <c r="E53" s="287"/>
      <c r="F53" s="860"/>
      <c r="G53" s="4"/>
      <c r="H53" s="4"/>
      <c r="I53" s="4"/>
      <c r="J53" s="18"/>
      <c r="K53" s="18"/>
      <c r="L53" s="18"/>
      <c r="M53" s="18"/>
      <c r="N53" s="4"/>
      <c r="O53" s="5"/>
    </row>
    <row r="54" spans="2:18" ht="15.75">
      <c r="B54" s="9"/>
      <c r="C54" s="1739" t="s">
        <v>656</v>
      </c>
      <c r="D54" s="1739"/>
      <c r="E54" s="288"/>
      <c r="F54" s="567"/>
      <c r="G54" s="12"/>
      <c r="H54" s="12"/>
      <c r="I54" s="12"/>
      <c r="J54" s="19"/>
      <c r="K54" s="19"/>
      <c r="L54" s="19"/>
      <c r="M54" s="19"/>
      <c r="N54" s="12"/>
      <c r="O54" s="13"/>
    </row>
    <row r="55" spans="2:18" ht="18" customHeight="1">
      <c r="B55" s="9"/>
      <c r="C55" s="2120">
        <v>3</v>
      </c>
      <c r="D55" s="2120"/>
      <c r="E55" s="275" t="s">
        <v>1328</v>
      </c>
      <c r="F55" s="372"/>
      <c r="G55" s="12"/>
      <c r="H55" s="12"/>
      <c r="I55" s="12"/>
      <c r="J55" s="19"/>
      <c r="K55" s="19"/>
      <c r="L55" s="19"/>
      <c r="M55" s="19"/>
      <c r="N55" s="12"/>
      <c r="O55" s="13"/>
    </row>
    <row r="56" spans="2:18" ht="18" customHeight="1">
      <c r="B56" s="9"/>
      <c r="C56" s="12"/>
      <c r="D56" s="19"/>
      <c r="E56" s="275" t="s">
        <v>1327</v>
      </c>
      <c r="F56" s="372"/>
      <c r="G56" s="12"/>
      <c r="H56" s="12"/>
      <c r="I56" s="12"/>
      <c r="J56" s="19"/>
      <c r="K56" s="19"/>
      <c r="L56" s="19"/>
      <c r="M56" s="19"/>
      <c r="N56" s="12"/>
      <c r="O56" s="13"/>
    </row>
    <row r="57" spans="2:18" ht="12" customHeight="1">
      <c r="B57" s="9"/>
      <c r="C57" s="12"/>
      <c r="D57" s="19"/>
      <c r="E57" s="275"/>
      <c r="F57" s="372"/>
      <c r="G57" s="12"/>
      <c r="H57" s="12"/>
      <c r="I57" s="12"/>
      <c r="J57" s="19"/>
      <c r="K57" s="19"/>
      <c r="L57" s="19"/>
      <c r="M57" s="19"/>
      <c r="N57" s="12"/>
      <c r="O57" s="13"/>
    </row>
    <row r="58" spans="2:18" ht="18" customHeight="1">
      <c r="B58" s="9"/>
      <c r="C58" s="12"/>
      <c r="D58" s="19"/>
      <c r="E58" s="275" t="s">
        <v>1326</v>
      </c>
      <c r="F58" s="372"/>
      <c r="G58" s="12"/>
      <c r="H58" s="12"/>
      <c r="I58" s="12"/>
      <c r="J58" s="19"/>
      <c r="K58" s="19"/>
      <c r="L58" s="19"/>
      <c r="M58" s="19"/>
      <c r="N58" s="12"/>
      <c r="O58" s="13"/>
    </row>
    <row r="59" spans="2:18" ht="18" customHeight="1">
      <c r="B59" s="9"/>
      <c r="C59" s="12"/>
      <c r="D59" s="19"/>
      <c r="E59" s="275" t="s">
        <v>1325</v>
      </c>
      <c r="F59" s="372"/>
      <c r="G59" s="12"/>
      <c r="H59" s="12"/>
      <c r="I59" s="242" t="s">
        <v>1319</v>
      </c>
      <c r="J59" s="264" t="s">
        <v>987</v>
      </c>
      <c r="K59" s="2119" t="str">
        <f>IF(AND(G42="X",K51&lt;=1),K46*0.01064*K51,IF(AND(G42="X",K51&lt;=4),K46*0.01064," "))</f>
        <v xml:space="preserve"> </v>
      </c>
      <c r="L59" s="2119"/>
      <c r="M59" s="2119"/>
      <c r="N59" s="12"/>
      <c r="O59" s="13"/>
    </row>
    <row r="60" spans="2:18" ht="9.75" customHeight="1">
      <c r="B60" s="9"/>
      <c r="C60" s="12"/>
      <c r="D60" s="19"/>
      <c r="E60" s="275"/>
      <c r="F60" s="372"/>
      <c r="G60" s="12"/>
      <c r="H60" s="12"/>
      <c r="I60" s="12"/>
      <c r="J60" s="19"/>
      <c r="K60" s="19"/>
      <c r="L60" s="19"/>
      <c r="M60" s="19"/>
      <c r="N60" s="12"/>
      <c r="O60" s="13"/>
    </row>
    <row r="61" spans="2:18" ht="9.75" customHeight="1">
      <c r="B61" s="9"/>
      <c r="C61" s="12"/>
      <c r="D61" s="19"/>
      <c r="E61" s="275"/>
      <c r="F61" s="372"/>
      <c r="G61" s="12"/>
      <c r="H61" s="12"/>
      <c r="I61" s="12"/>
      <c r="J61" s="19"/>
      <c r="K61" s="19"/>
      <c r="L61" s="19"/>
      <c r="M61" s="19"/>
      <c r="N61" s="12"/>
      <c r="O61" s="13"/>
    </row>
    <row r="62" spans="2:18" ht="18" customHeight="1">
      <c r="B62" s="9"/>
      <c r="C62" s="12"/>
      <c r="D62" s="19"/>
      <c r="E62" s="275" t="s">
        <v>1324</v>
      </c>
      <c r="F62" s="372"/>
      <c r="G62" s="12"/>
      <c r="H62" s="12"/>
      <c r="I62" s="12"/>
      <c r="J62" s="19"/>
      <c r="K62" s="19"/>
      <c r="L62" s="19"/>
      <c r="M62" s="19"/>
      <c r="N62" s="12"/>
      <c r="O62" s="51"/>
      <c r="Q62" s="61"/>
    </row>
    <row r="63" spans="2:18" ht="18" customHeight="1">
      <c r="B63" s="9"/>
      <c r="C63" s="12"/>
      <c r="D63" s="19"/>
      <c r="E63" s="275" t="s">
        <v>1323</v>
      </c>
      <c r="F63" s="372"/>
      <c r="G63" s="1072" t="s">
        <v>1317</v>
      </c>
      <c r="H63" s="2118" t="str">
        <f>IF(AND(G42="X",K51&lt;=4),K46*0.00701," ")</f>
        <v xml:space="preserve"> </v>
      </c>
      <c r="I63" s="2118"/>
      <c r="J63" s="2118"/>
      <c r="K63" s="2118"/>
      <c r="L63" s="2118"/>
      <c r="M63" s="19"/>
      <c r="N63" s="19"/>
      <c r="O63" s="13"/>
      <c r="P63" s="2"/>
    </row>
    <row r="64" spans="2:18" ht="9.75" customHeight="1">
      <c r="B64" s="9"/>
      <c r="C64" s="12"/>
      <c r="D64" s="19"/>
      <c r="E64" s="275"/>
      <c r="F64" s="372"/>
      <c r="G64" s="12"/>
      <c r="H64" s="12"/>
      <c r="I64" s="12"/>
      <c r="J64" s="19"/>
      <c r="K64" s="19"/>
      <c r="L64" s="19"/>
      <c r="M64" s="19"/>
      <c r="N64" s="12"/>
      <c r="O64" s="13"/>
    </row>
    <row r="65" spans="2:19" ht="9.75" customHeight="1">
      <c r="B65" s="9"/>
      <c r="C65" s="12"/>
      <c r="D65" s="19"/>
      <c r="E65" s="275"/>
      <c r="F65" s="372"/>
      <c r="G65" s="12"/>
      <c r="H65" s="12"/>
      <c r="I65" s="12"/>
      <c r="J65" s="19"/>
      <c r="K65" s="19"/>
      <c r="L65" s="19"/>
      <c r="M65" s="19"/>
      <c r="N65" s="12"/>
      <c r="O65" s="13"/>
    </row>
    <row r="66" spans="2:19" ht="18" customHeight="1">
      <c r="B66" s="9"/>
      <c r="C66" s="12"/>
      <c r="D66" s="19"/>
      <c r="E66" s="275" t="s">
        <v>1322</v>
      </c>
      <c r="F66" s="372"/>
      <c r="G66" s="12"/>
      <c r="H66" s="12"/>
      <c r="I66" s="12"/>
      <c r="J66" s="19"/>
      <c r="K66" s="19"/>
      <c r="L66" s="19"/>
      <c r="M66" s="19"/>
      <c r="N66" s="12"/>
      <c r="O66" s="13"/>
    </row>
    <row r="67" spans="2:19" ht="18" customHeight="1">
      <c r="B67" s="9"/>
      <c r="C67" s="12"/>
      <c r="D67" s="19"/>
      <c r="E67" s="275" t="s">
        <v>597</v>
      </c>
      <c r="F67" s="372"/>
      <c r="G67" s="1072" t="s">
        <v>1317</v>
      </c>
      <c r="H67" s="2096">
        <f>IF(AND(G42="X",K51&lt;=4,K51&gt;=1),K51-1,0)</f>
        <v>0</v>
      </c>
      <c r="I67" s="2096"/>
      <c r="J67" s="2096"/>
      <c r="K67" s="2096"/>
      <c r="L67" s="2096"/>
      <c r="M67" s="19"/>
      <c r="N67" s="12"/>
      <c r="O67" s="13"/>
    </row>
    <row r="68" spans="2:19" ht="9.75" customHeight="1">
      <c r="B68" s="9"/>
      <c r="C68" s="12"/>
      <c r="D68" s="19"/>
      <c r="E68" s="275"/>
      <c r="F68" s="372"/>
      <c r="G68" s="1072"/>
      <c r="H68" s="12"/>
      <c r="I68" s="12"/>
      <c r="J68" s="19"/>
      <c r="K68" s="19"/>
      <c r="L68" s="19"/>
      <c r="M68" s="19"/>
      <c r="N68" s="12"/>
      <c r="O68" s="13"/>
    </row>
    <row r="69" spans="2:19" ht="9.75" customHeight="1">
      <c r="B69" s="9"/>
      <c r="C69" s="12"/>
      <c r="D69" s="19"/>
      <c r="E69" s="275"/>
      <c r="F69" s="372"/>
      <c r="G69" s="12"/>
      <c r="H69" s="12"/>
      <c r="I69" s="12"/>
      <c r="J69" s="19"/>
      <c r="K69" s="19"/>
      <c r="L69" s="19"/>
      <c r="M69" s="19"/>
      <c r="N69" s="12"/>
      <c r="O69" s="13"/>
    </row>
    <row r="70" spans="2:19" ht="18" customHeight="1">
      <c r="B70" s="9"/>
      <c r="C70" s="12"/>
      <c r="D70" s="19"/>
      <c r="E70" s="275" t="s">
        <v>1321</v>
      </c>
      <c r="F70" s="372"/>
      <c r="G70" s="262" t="s">
        <v>1320</v>
      </c>
      <c r="H70" s="262"/>
      <c r="I70" s="242" t="s">
        <v>1319</v>
      </c>
      <c r="J70" s="261" t="s">
        <v>987</v>
      </c>
      <c r="K70" s="1918" t="str">
        <f>IF(AND(G42="X",K51&lt;=4),H63*H67," ")</f>
        <v xml:space="preserve"> </v>
      </c>
      <c r="L70" s="1918"/>
      <c r="M70" s="1918"/>
      <c r="N70" s="12"/>
      <c r="O70" s="13"/>
    </row>
    <row r="71" spans="2:19" ht="9.75" customHeight="1">
      <c r="B71" s="9"/>
      <c r="C71" s="12"/>
      <c r="D71" s="19"/>
      <c r="E71" s="275"/>
      <c r="F71" s="372"/>
      <c r="G71" s="12"/>
      <c r="H71" s="12"/>
      <c r="I71" s="12"/>
      <c r="J71" s="19"/>
      <c r="K71" s="19"/>
      <c r="L71" s="19"/>
      <c r="M71" s="19"/>
      <c r="N71" s="12"/>
      <c r="O71" s="13"/>
    </row>
    <row r="72" spans="2:19" ht="9.75" customHeight="1">
      <c r="B72" s="9"/>
      <c r="C72" s="12"/>
      <c r="D72" s="19"/>
      <c r="E72" s="275"/>
      <c r="F72" s="372"/>
      <c r="G72" s="12"/>
      <c r="H72" s="12"/>
      <c r="I72" s="12"/>
      <c r="J72" s="19"/>
      <c r="K72" s="19"/>
      <c r="L72" s="19"/>
      <c r="M72" s="19"/>
      <c r="N72" s="12"/>
      <c r="O72" s="13"/>
    </row>
    <row r="73" spans="2:19" ht="18" customHeight="1">
      <c r="B73" s="9"/>
      <c r="C73" s="12"/>
      <c r="D73" s="19"/>
      <c r="E73" s="275" t="s">
        <v>1680</v>
      </c>
      <c r="F73" s="372"/>
      <c r="G73" s="12"/>
      <c r="H73" s="12"/>
      <c r="I73" s="12"/>
      <c r="J73" s="19"/>
      <c r="K73" s="19"/>
      <c r="L73" s="19"/>
      <c r="M73" s="19"/>
      <c r="N73" s="12"/>
      <c r="O73" s="13"/>
      <c r="P73" s="61"/>
    </row>
    <row r="74" spans="2:19" ht="18" customHeight="1">
      <c r="B74" s="9"/>
      <c r="C74" s="12"/>
      <c r="D74" s="19"/>
      <c r="E74" s="275" t="s">
        <v>1318</v>
      </c>
      <c r="F74" s="372"/>
      <c r="G74" s="12"/>
      <c r="H74" s="12"/>
      <c r="I74" s="12"/>
      <c r="J74" s="19"/>
      <c r="K74" s="19"/>
      <c r="L74" s="83"/>
      <c r="M74" s="2109" t="str">
        <f>IF(AND(G42="X",K51&lt;=4),K59+K70,"0.00")</f>
        <v>0.00</v>
      </c>
      <c r="N74" s="2110"/>
      <c r="O74" s="13"/>
    </row>
    <row r="75" spans="2:19" ht="16.5" customHeight="1">
      <c r="B75" s="9"/>
      <c r="C75" s="12"/>
      <c r="D75" s="19"/>
      <c r="E75" s="2113" t="s">
        <v>1679</v>
      </c>
      <c r="F75" s="1850"/>
      <c r="G75" s="1850"/>
      <c r="H75" s="1850"/>
      <c r="I75" s="1850"/>
      <c r="J75" s="1850"/>
      <c r="K75" s="2116" t="s">
        <v>1317</v>
      </c>
      <c r="L75" s="2114" t="s">
        <v>1316</v>
      </c>
      <c r="M75" s="2111"/>
      <c r="N75" s="2112"/>
      <c r="O75" s="13"/>
    </row>
    <row r="76" spans="2:19" ht="6.75" customHeight="1">
      <c r="B76" s="9"/>
      <c r="C76" s="12"/>
      <c r="D76" s="19"/>
      <c r="E76" s="2113"/>
      <c r="F76" s="1850"/>
      <c r="G76" s="1850"/>
      <c r="H76" s="1850"/>
      <c r="I76" s="1850"/>
      <c r="J76" s="1850"/>
      <c r="K76" s="2116"/>
      <c r="L76" s="2115"/>
      <c r="M76" s="260"/>
      <c r="N76" s="46"/>
      <c r="O76" s="1073"/>
    </row>
    <row r="77" spans="2:19" ht="15.75">
      <c r="B77" s="9"/>
      <c r="C77" s="12"/>
      <c r="D77" s="19"/>
      <c r="E77" s="288"/>
      <c r="F77" s="567"/>
      <c r="G77" s="12"/>
      <c r="H77" s="12"/>
      <c r="I77" s="12"/>
      <c r="J77" s="19"/>
      <c r="K77" s="19"/>
      <c r="L77" s="19"/>
      <c r="M77" s="19"/>
      <c r="N77" s="12"/>
      <c r="O77" s="13"/>
      <c r="S77" s="61"/>
    </row>
    <row r="78" spans="2:19" ht="9" customHeight="1">
      <c r="B78" s="10"/>
      <c r="C78" s="6"/>
      <c r="D78" s="20"/>
      <c r="E78" s="6"/>
      <c r="F78" s="7"/>
      <c r="G78" s="7"/>
      <c r="H78" s="7"/>
      <c r="I78" s="7"/>
      <c r="J78" s="20"/>
      <c r="K78" s="20"/>
      <c r="L78" s="20"/>
      <c r="M78" s="20"/>
      <c r="N78" s="7"/>
      <c r="O78" s="76"/>
    </row>
  </sheetData>
  <sheetProtection password="93EE" sheet="1" objects="1" scenarios="1"/>
  <mergeCells count="56">
    <mergeCell ref="C19:D19"/>
    <mergeCell ref="C14:D14"/>
    <mergeCell ref="C18:D18"/>
    <mergeCell ref="B3:B4"/>
    <mergeCell ref="B6:B7"/>
    <mergeCell ref="C6:D6"/>
    <mergeCell ref="C7:D7"/>
    <mergeCell ref="C8:D8"/>
    <mergeCell ref="C9:D9"/>
    <mergeCell ref="C12:D12"/>
    <mergeCell ref="B29:B30"/>
    <mergeCell ref="C21:D21"/>
    <mergeCell ref="C26:D26"/>
    <mergeCell ref="C20:D20"/>
    <mergeCell ref="C22:D22"/>
    <mergeCell ref="C44:O44"/>
    <mergeCell ref="L24:L25"/>
    <mergeCell ref="M20:N20"/>
    <mergeCell ref="K24:K25"/>
    <mergeCell ref="H63:L63"/>
    <mergeCell ref="K59:M59"/>
    <mergeCell ref="C55:D55"/>
    <mergeCell ref="C45:D45"/>
    <mergeCell ref="E45:O45"/>
    <mergeCell ref="K46:M46"/>
    <mergeCell ref="C54:D54"/>
    <mergeCell ref="C50:D50"/>
    <mergeCell ref="C46:D46"/>
    <mergeCell ref="C49:D49"/>
    <mergeCell ref="K51:M51"/>
    <mergeCell ref="M74:N75"/>
    <mergeCell ref="E75:J76"/>
    <mergeCell ref="L75:L76"/>
    <mergeCell ref="K75:K76"/>
    <mergeCell ref="K70:M70"/>
    <mergeCell ref="H67:L67"/>
    <mergeCell ref="I2:O2"/>
    <mergeCell ref="M4:O4"/>
    <mergeCell ref="C39:O39"/>
    <mergeCell ref="D42:E42"/>
    <mergeCell ref="C27:D27"/>
    <mergeCell ref="M9:N9"/>
    <mergeCell ref="C23:D23"/>
    <mergeCell ref="C25:D25"/>
    <mergeCell ref="K15:M15"/>
    <mergeCell ref="E24:F25"/>
    <mergeCell ref="K11:M11"/>
    <mergeCell ref="M13:N13"/>
    <mergeCell ref="M22:N24"/>
    <mergeCell ref="C10:D10"/>
    <mergeCell ref="C15:D15"/>
    <mergeCell ref="K18:M18"/>
    <mergeCell ref="C11:D11"/>
    <mergeCell ref="C17:D17"/>
    <mergeCell ref="C13:D13"/>
    <mergeCell ref="C16:D16"/>
  </mergeCells>
  <dataValidations count="1">
    <dataValidation type="list" allowBlank="1" showInputMessage="1" showErrorMessage="1" sqref="G42" xr:uid="{00000000-0002-0000-2D00-000000000000}">
      <formula1>"X"</formula1>
    </dataValidation>
  </dataValidations>
  <printOptions horizontalCentered="1"/>
  <pageMargins left="0" right="0" top="0.25" bottom="0.5" header="0.3" footer="0.3"/>
  <pageSetup scale="66" orientation="portrait" r:id="rId1"/>
  <headerFooter>
    <oddFooter>&amp;L&amp;9U.S. Copyright Office&amp;R&amp;9Form SA3E Long Form (Rev. 05-17)</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AD88"/>
  <sheetViews>
    <sheetView showGridLines="0" topLeftCell="A40" workbookViewId="0">
      <selection activeCell="C47" sqref="C47:S47"/>
    </sheetView>
  </sheetViews>
  <sheetFormatPr defaultColWidth="9.140625" defaultRowHeight="12"/>
  <cols>
    <col min="1" max="1" width="2.85546875" style="257" customWidth="1"/>
    <col min="2" max="2" width="1.42578125" style="258" customWidth="1"/>
    <col min="3" max="3" width="6" style="258" customWidth="1"/>
    <col min="4" max="4" width="4.140625" style="258" customWidth="1"/>
    <col min="5" max="5" width="20.140625" style="258" customWidth="1"/>
    <col min="6" max="6" width="11.5703125" style="258" customWidth="1"/>
    <col min="7" max="7" width="11.140625" style="257" customWidth="1"/>
    <col min="8" max="8" width="2.42578125" style="257" customWidth="1"/>
    <col min="9" max="9" width="1.85546875" style="257" customWidth="1"/>
    <col min="10" max="10" width="7.5703125" style="257" customWidth="1"/>
    <col min="11" max="11" width="1.85546875" style="257" customWidth="1"/>
    <col min="12" max="12" width="1.85546875" style="257" bestFit="1" customWidth="1"/>
    <col min="13" max="13" width="8.85546875" style="257" customWidth="1"/>
    <col min="14" max="15" width="2.42578125" style="257" customWidth="1"/>
    <col min="16" max="16" width="6.42578125" style="257" customWidth="1"/>
    <col min="17" max="17" width="9.140625" style="257" customWidth="1"/>
    <col min="18" max="18" width="10" style="257" customWidth="1"/>
    <col min="19" max="19" width="1.5703125" style="257" customWidth="1"/>
    <col min="20" max="20" width="15" style="257" customWidth="1"/>
    <col min="21" max="21" width="9.140625" style="257" customWidth="1"/>
    <col min="22" max="22" width="12" style="257" bestFit="1" customWidth="1"/>
    <col min="23" max="23" width="9.140625" style="257" customWidth="1"/>
    <col min="24" max="16384" width="9.140625" style="257"/>
  </cols>
  <sheetData>
    <row r="1" spans="2:30" ht="15">
      <c r="B1" s="214" t="s">
        <v>673</v>
      </c>
      <c r="C1" s="214"/>
      <c r="L1" s="258"/>
      <c r="T1" s="1086" t="str">
        <f>CONCATENATE("ACCOUNTING PERIOD:  ",'General Data Input tab'!$D$2)</f>
        <v>ACCOUNTING PERIOD:  0</v>
      </c>
    </row>
    <row r="2" spans="2:30" ht="6.75" customHeight="1">
      <c r="E2" s="257"/>
      <c r="F2" s="257"/>
    </row>
    <row r="3" spans="2:30" ht="15" customHeight="1">
      <c r="B3" s="1921" t="s">
        <v>960</v>
      </c>
      <c r="C3" s="1922"/>
      <c r="D3" s="1922"/>
      <c r="E3" s="1922"/>
      <c r="F3" s="1922"/>
      <c r="G3" s="1922"/>
      <c r="H3" s="1054"/>
      <c r="I3" s="1054"/>
      <c r="J3" s="298"/>
      <c r="K3" s="298"/>
      <c r="L3" s="298"/>
      <c r="M3" s="298"/>
      <c r="N3" s="298"/>
      <c r="O3" s="298"/>
      <c r="P3" s="298"/>
      <c r="Q3" s="298"/>
      <c r="R3" s="298"/>
      <c r="S3" s="1065" t="s">
        <v>599</v>
      </c>
      <c r="T3" s="2135" t="s">
        <v>961</v>
      </c>
    </row>
    <row r="4" spans="2:30" ht="21.2" customHeight="1">
      <c r="B4" s="869"/>
      <c r="C4" s="335">
        <f>'General Data Input tab'!C17</f>
        <v>0</v>
      </c>
      <c r="D4" s="1063"/>
      <c r="E4" s="1063"/>
      <c r="F4" s="1063"/>
      <c r="G4" s="1063"/>
      <c r="H4" s="1063"/>
      <c r="I4" s="1063"/>
      <c r="J4" s="1063"/>
      <c r="K4" s="1063"/>
      <c r="L4" s="1063"/>
      <c r="M4" s="1063"/>
      <c r="N4" s="1063"/>
      <c r="O4" s="1063"/>
      <c r="P4" s="1063"/>
      <c r="Q4" s="1611" t="str">
        <f>IF('General Data Input tab'!K14&gt;0,'General Data Input tab'!K14," ")</f>
        <v xml:space="preserve"> </v>
      </c>
      <c r="R4" s="1611"/>
      <c r="S4" s="1612"/>
      <c r="T4" s="2136"/>
    </row>
    <row r="5" spans="2:30" ht="4.5" customHeight="1">
      <c r="B5" s="299"/>
      <c r="C5" s="293"/>
      <c r="D5" s="409"/>
      <c r="E5" s="409"/>
      <c r="F5" s="409"/>
      <c r="G5" s="409"/>
      <c r="H5" s="409"/>
      <c r="I5" s="409"/>
      <c r="J5" s="409"/>
      <c r="K5" s="409"/>
      <c r="L5" s="409"/>
      <c r="M5" s="409"/>
      <c r="N5" s="409"/>
      <c r="O5" s="409"/>
      <c r="P5" s="409"/>
      <c r="Q5" s="409"/>
      <c r="R5" s="409"/>
      <c r="S5" s="409"/>
      <c r="T5" s="256"/>
    </row>
    <row r="6" spans="2:30" ht="6.75" customHeight="1">
      <c r="B6" s="296"/>
      <c r="C6" s="301"/>
      <c r="T6" s="290"/>
    </row>
    <row r="7" spans="2:30" ht="15" customHeight="1">
      <c r="B7" s="2152" t="s">
        <v>656</v>
      </c>
      <c r="C7" s="2153"/>
      <c r="D7" s="258" t="s">
        <v>776</v>
      </c>
      <c r="T7" s="2129">
        <v>8</v>
      </c>
    </row>
    <row r="8" spans="2:30" ht="18">
      <c r="B8" s="2154">
        <v>4</v>
      </c>
      <c r="C8" s="2155"/>
      <c r="T8" s="2129"/>
    </row>
    <row r="9" spans="2:30" ht="12.75">
      <c r="B9" s="299"/>
      <c r="C9" s="302"/>
      <c r="D9" s="868" t="s">
        <v>775</v>
      </c>
      <c r="E9" s="742" t="s">
        <v>774</v>
      </c>
      <c r="T9" s="2129"/>
    </row>
    <row r="10" spans="2:30" ht="15.75">
      <c r="B10" s="299"/>
      <c r="C10" s="302"/>
      <c r="D10" s="868"/>
      <c r="E10" s="742" t="s">
        <v>655</v>
      </c>
      <c r="F10" s="870"/>
      <c r="G10" s="871"/>
      <c r="H10" s="871"/>
      <c r="I10" s="871"/>
      <c r="J10" s="871"/>
      <c r="K10" s="266" t="s">
        <v>1317</v>
      </c>
      <c r="L10" s="261" t="s">
        <v>987</v>
      </c>
      <c r="M10" s="2156" t="str">
        <f>IF(AND('Pg 16 - Part 7- 8'!G42="X",'Pg 16 - Part 7- 8'!K51&gt;4),'Pg 16 - Part 7- 8'!K46*0.01064," ")</f>
        <v xml:space="preserve"> </v>
      </c>
      <c r="N10" s="2156"/>
      <c r="O10" s="2156"/>
      <c r="P10" s="2156"/>
      <c r="Q10" s="2156"/>
      <c r="T10" s="2129"/>
    </row>
    <row r="11" spans="2:30" ht="12.75">
      <c r="B11" s="299"/>
      <c r="C11" s="302"/>
      <c r="D11" s="868"/>
      <c r="E11" s="742"/>
      <c r="T11" s="2128" t="s">
        <v>426</v>
      </c>
    </row>
    <row r="12" spans="2:30" ht="12.75">
      <c r="B12" s="299"/>
      <c r="C12" s="302"/>
      <c r="D12" s="868" t="s">
        <v>773</v>
      </c>
      <c r="E12" s="742" t="s">
        <v>772</v>
      </c>
      <c r="T12" s="2128"/>
    </row>
    <row r="13" spans="2:30" ht="15.75">
      <c r="B13" s="299"/>
      <c r="C13" s="302"/>
      <c r="D13" s="868"/>
      <c r="E13" s="742" t="s">
        <v>655</v>
      </c>
      <c r="F13" s="870"/>
      <c r="G13" s="871"/>
      <c r="H13" s="266" t="s">
        <v>1317</v>
      </c>
      <c r="I13" s="261" t="s">
        <v>987</v>
      </c>
      <c r="J13" s="2137" t="str">
        <f>IF(AND('Pg 16 - Part 7- 8'!G42="X",'Pg 16 - Part 7- 8'!K51&gt;4),'Pg 16 - Part 7- 8'!K46*0.00701," ")</f>
        <v xml:space="preserve"> </v>
      </c>
      <c r="K13" s="2137"/>
      <c r="L13" s="2137"/>
      <c r="M13" s="2137"/>
      <c r="N13" s="2137"/>
      <c r="O13" s="2137"/>
      <c r="P13" s="1074"/>
      <c r="T13" s="2128"/>
      <c r="AA13" s="873"/>
      <c r="AB13" s="873"/>
      <c r="AC13" s="873"/>
      <c r="AD13" s="873"/>
    </row>
    <row r="14" spans="2:30" ht="12.75">
      <c r="B14" s="299"/>
      <c r="C14" s="302"/>
      <c r="D14" s="868"/>
      <c r="E14" s="742"/>
      <c r="T14" s="2128"/>
      <c r="AA14" s="473"/>
      <c r="AB14" s="473"/>
      <c r="AC14" s="473"/>
      <c r="AD14" s="473"/>
    </row>
    <row r="15" spans="2:30" ht="15.75">
      <c r="B15" s="299"/>
      <c r="C15" s="302"/>
      <c r="D15" s="868" t="s">
        <v>771</v>
      </c>
      <c r="E15" s="742" t="s">
        <v>770</v>
      </c>
      <c r="G15" s="871"/>
      <c r="H15" s="871"/>
      <c r="I15" s="871"/>
      <c r="J15" s="871"/>
      <c r="K15" s="266" t="s">
        <v>1317</v>
      </c>
      <c r="L15" s="261" t="s">
        <v>987</v>
      </c>
      <c r="M15" s="2157" t="str">
        <f>IF(AND('Pg 16 - Part 7- 8'!G42="X",'Pg 16 - Part 7- 8'!K51&gt;4),'Pg 17 - Part  8-9'!J13*3," ")</f>
        <v xml:space="preserve"> </v>
      </c>
      <c r="N15" s="2157"/>
      <c r="O15" s="2157"/>
      <c r="P15" s="2157"/>
      <c r="Q15" s="2157"/>
      <c r="T15" s="2130"/>
    </row>
    <row r="16" spans="2:30" ht="12.75">
      <c r="B16" s="299"/>
      <c r="C16" s="302"/>
      <c r="D16" s="868"/>
      <c r="E16" s="742"/>
      <c r="T16" s="2130"/>
    </row>
    <row r="17" spans="2:20" ht="12.75">
      <c r="B17" s="299"/>
      <c r="C17" s="302"/>
      <c r="D17" s="868" t="s">
        <v>157</v>
      </c>
      <c r="E17" s="742" t="s">
        <v>156</v>
      </c>
      <c r="T17" s="2130"/>
    </row>
    <row r="18" spans="2:20" ht="15.75">
      <c r="B18" s="299"/>
      <c r="C18" s="302"/>
      <c r="D18" s="868"/>
      <c r="E18" s="742" t="s">
        <v>655</v>
      </c>
      <c r="F18" s="870"/>
      <c r="G18" s="871"/>
      <c r="H18" s="266" t="s">
        <v>1317</v>
      </c>
      <c r="I18" s="261" t="s">
        <v>987</v>
      </c>
      <c r="J18" s="2137" t="str">
        <f>IF(AND('Pg 16 - Part 7- 8'!G42="X",'Pg 16 - Part 7- 8'!K51&gt;4),'Pg 16 - Part 7- 8'!K46*0.0033," ")</f>
        <v xml:space="preserve"> </v>
      </c>
      <c r="K18" s="2137"/>
      <c r="L18" s="2137"/>
      <c r="M18" s="2137"/>
      <c r="N18" s="2137"/>
      <c r="O18" s="2137"/>
      <c r="P18" s="1074"/>
      <c r="T18" s="2130"/>
    </row>
    <row r="19" spans="2:20" ht="12.75">
      <c r="B19" s="299"/>
      <c r="C19" s="302"/>
      <c r="D19" s="868"/>
      <c r="E19" s="742"/>
      <c r="T19" s="2130"/>
    </row>
    <row r="20" spans="2:20" ht="12.75">
      <c r="B20" s="299"/>
      <c r="C20" s="302"/>
      <c r="D20" s="868" t="s">
        <v>155</v>
      </c>
      <c r="E20" s="742" t="s">
        <v>154</v>
      </c>
      <c r="T20" s="2130"/>
    </row>
    <row r="21" spans="2:20" ht="15.75">
      <c r="B21" s="299"/>
      <c r="C21" s="302"/>
      <c r="D21" s="868"/>
      <c r="E21" s="742" t="s">
        <v>153</v>
      </c>
      <c r="G21" s="871"/>
      <c r="H21" s="266" t="s">
        <v>1317</v>
      </c>
      <c r="I21" s="261"/>
      <c r="J21" s="2134" t="str">
        <f>IF(AND('Pg 16 - Part 7- 8'!G42="X",'Pg 16 - Part 7- 8'!K51&gt;4),'Pg 16 - Part 7- 8'!K51-4," ")</f>
        <v xml:space="preserve"> </v>
      </c>
      <c r="K21" s="2134"/>
      <c r="L21" s="2134"/>
      <c r="M21" s="2134"/>
      <c r="N21" s="2134"/>
      <c r="O21" s="2134"/>
      <c r="P21" s="1075"/>
      <c r="T21" s="2130"/>
    </row>
    <row r="22" spans="2:20" ht="12.75">
      <c r="B22" s="299"/>
      <c r="C22" s="302"/>
      <c r="D22" s="868"/>
      <c r="E22" s="742"/>
      <c r="T22" s="2130"/>
    </row>
    <row r="23" spans="2:20" ht="15.75">
      <c r="B23" s="299"/>
      <c r="C23" s="302"/>
      <c r="D23" s="868" t="s">
        <v>152</v>
      </c>
      <c r="E23" s="742" t="s">
        <v>151</v>
      </c>
      <c r="G23" s="871"/>
      <c r="H23" s="871"/>
      <c r="I23" s="871"/>
      <c r="J23" s="871"/>
      <c r="K23" s="871"/>
      <c r="L23" s="473"/>
      <c r="M23" s="473"/>
      <c r="N23" s="266" t="s">
        <v>1317</v>
      </c>
      <c r="O23" s="261" t="s">
        <v>987</v>
      </c>
      <c r="P23" s="2137" t="str">
        <f>IF(AND('Pg 16 - Part 7- 8'!G42="X",'Pg 16 - Part 7- 8'!K51&gt;4),'Pg 17 - Part  8-9'!J18*'Pg 17 - Part  8-9'!J21," ")</f>
        <v xml:space="preserve"> </v>
      </c>
      <c r="Q23" s="2137" t="str">
        <f>IF(AND('Pg 16 - Part 7- 8'!I42="X",'Pg 16 - Part 7- 8'!M51&gt;4),'Pg 17 - Part  8-9'!L18*'Pg 17 - Part  8-9'!L21," ")</f>
        <v xml:space="preserve"> </v>
      </c>
      <c r="R23" s="2137" t="str">
        <f>IF(AND('Pg 16 - Part 7- 8'!J42="X",'Pg 16 - Part 7- 8'!N51&gt;4),'Pg 17 - Part  8-9'!M18*'Pg 17 - Part  8-9'!M21," ")</f>
        <v xml:space="preserve"> </v>
      </c>
      <c r="T23" s="2130"/>
    </row>
    <row r="24" spans="2:20" ht="12.75">
      <c r="B24" s="299"/>
      <c r="C24" s="302"/>
      <c r="D24" s="868"/>
      <c r="E24" s="742"/>
      <c r="L24" s="872"/>
      <c r="M24" s="872"/>
      <c r="N24" s="473"/>
      <c r="T24" s="2130"/>
    </row>
    <row r="25" spans="2:20" ht="12.75" customHeight="1">
      <c r="B25" s="299"/>
      <c r="C25" s="302"/>
      <c r="D25" s="868" t="s">
        <v>150</v>
      </c>
      <c r="E25" s="742" t="s">
        <v>149</v>
      </c>
      <c r="O25" s="1076"/>
      <c r="P25" s="2138" t="str">
        <f>IF(AND('Pg 16 - Part 7- 8'!G42="X",'Pg 16 - Part 7- 8'!K51&gt;4),'Pg 17 - Part  8-9'!M10+'Pg 17 - Part  8-9'!M15+'Pg 17 - Part  8-9'!P23,"0.00 ")</f>
        <v xml:space="preserve">0.00 </v>
      </c>
      <c r="Q25" s="2138" t="str">
        <f>IF(AND('Pg 16 - Part 7- 8'!I42="X",'Pg 16 - Part 7- 8'!M51&gt;4),'Pg 17 - Part  8-9'!O10+'Pg 17 - Part  8-9'!O15+'Pg 17 - Part  8-9'!Q23,"0.00 ")</f>
        <v xml:space="preserve">0.00 </v>
      </c>
      <c r="R25" s="2139" t="str">
        <f>IF(AND('Pg 16 - Part 7- 8'!J42="X",'Pg 16 - Part 7- 8'!N51&gt;4),'Pg 17 - Part  8-9'!P10+'Pg 17 - Part  8-9'!P15+'Pg 17 - Part  8-9'!R23,"0.00 ")</f>
        <v xml:space="preserve">0.00 </v>
      </c>
      <c r="T25" s="2130"/>
    </row>
    <row r="26" spans="2:20" ht="12.75" customHeight="1">
      <c r="B26" s="299"/>
      <c r="C26" s="302"/>
      <c r="D26" s="868"/>
      <c r="E26" s="742" t="s">
        <v>672</v>
      </c>
      <c r="O26" s="1077"/>
      <c r="P26" s="2140" t="str">
        <f>IF(AND('Pg 16 - Part 7- 8'!H43="X",'Pg 16 - Part 7- 8'!L52&gt;4),'Pg 17 - Part  8-9'!N11+'Pg 17 - Part  8-9'!N16+'Pg 17 - Part  8-9'!P24,"0.00 ")</f>
        <v xml:space="preserve">0.00 </v>
      </c>
      <c r="Q26" s="2140" t="str">
        <f>IF(AND('Pg 16 - Part 7- 8'!I43="X",'Pg 16 - Part 7- 8'!M52&gt;4),'Pg 17 - Part  8-9'!O11+'Pg 17 - Part  8-9'!O16+'Pg 17 - Part  8-9'!Q24,"0.00 ")</f>
        <v xml:space="preserve">0.00 </v>
      </c>
      <c r="R26" s="2141" t="str">
        <f>IF(AND('Pg 16 - Part 7- 8'!J43="X",'Pg 16 - Part 7- 8'!N52&gt;4),'Pg 17 - Part  8-9'!P11+'Pg 17 - Part  8-9'!P16+'Pg 17 - Part  8-9'!R24,"0.00 ")</f>
        <v xml:space="preserve">0.00 </v>
      </c>
      <c r="T26" s="2130"/>
    </row>
    <row r="27" spans="2:20" ht="12.75" customHeight="1">
      <c r="B27" s="299"/>
      <c r="C27" s="302"/>
      <c r="D27" s="868"/>
      <c r="E27" s="745" t="s">
        <v>654</v>
      </c>
      <c r="F27" s="870"/>
      <c r="G27" s="871"/>
      <c r="H27" s="871"/>
      <c r="I27" s="871"/>
      <c r="J27" s="871"/>
      <c r="K27" s="871"/>
      <c r="L27" s="473"/>
      <c r="M27" s="871"/>
      <c r="N27" s="266" t="s">
        <v>1317</v>
      </c>
      <c r="O27" s="1078" t="s">
        <v>987</v>
      </c>
      <c r="P27" s="2142" t="str">
        <f>IF(AND('Pg 16 - Part 7- 8'!H44="X",'Pg 16 - Part 7- 8'!L53&gt;4),'Pg 17 - Part  8-9'!N12+'Pg 17 - Part  8-9'!N17+'Pg 17 - Part  8-9'!P25,"0.00 ")</f>
        <v xml:space="preserve">0.00 </v>
      </c>
      <c r="Q27" s="2142" t="str">
        <f>IF(AND('Pg 16 - Part 7- 8'!I44="X",'Pg 16 - Part 7- 8'!M53&gt;4),'Pg 17 - Part  8-9'!O12+'Pg 17 - Part  8-9'!O17+'Pg 17 - Part  8-9'!Q25,"0.00 ")</f>
        <v xml:space="preserve">0.00 </v>
      </c>
      <c r="R27" s="2143" t="str">
        <f>IF(AND('Pg 16 - Part 7- 8'!J44="X",'Pg 16 - Part 7- 8'!N53&gt;4),'Pg 17 - Part  8-9'!P12+'Pg 17 - Part  8-9'!P17+'Pg 17 - Part  8-9'!R25,"0.00 ")</f>
        <v xml:space="preserve">0.00 </v>
      </c>
      <c r="T27" s="2130"/>
    </row>
    <row r="28" spans="2:20" ht="4.5" customHeight="1">
      <c r="B28" s="299"/>
      <c r="C28" s="302"/>
      <c r="L28" s="872"/>
      <c r="M28" s="473"/>
      <c r="N28" s="872"/>
      <c r="O28" s="2131"/>
      <c r="P28" s="2132"/>
      <c r="Q28" s="2132"/>
      <c r="R28" s="2133"/>
      <c r="T28" s="2130"/>
    </row>
    <row r="29" spans="2:20" ht="6" customHeight="1">
      <c r="B29" s="300"/>
      <c r="C29" s="303"/>
      <c r="T29" s="290"/>
    </row>
    <row r="30" spans="2:20" ht="4.5" customHeight="1">
      <c r="B30" s="299"/>
      <c r="C30" s="293"/>
      <c r="D30" s="297"/>
      <c r="E30" s="297"/>
      <c r="F30" s="297"/>
      <c r="G30" s="298"/>
      <c r="H30" s="298"/>
      <c r="I30" s="298"/>
      <c r="J30" s="298"/>
      <c r="K30" s="298"/>
      <c r="L30" s="298"/>
      <c r="M30" s="298"/>
      <c r="N30" s="298"/>
      <c r="O30" s="298"/>
      <c r="P30" s="298"/>
      <c r="Q30" s="298"/>
      <c r="R30" s="298"/>
      <c r="S30" s="298"/>
      <c r="T30" s="292"/>
    </row>
    <row r="31" spans="2:20" ht="6" customHeight="1">
      <c r="B31" s="1691"/>
      <c r="C31" s="1692"/>
      <c r="D31" s="1692"/>
      <c r="E31" s="1692"/>
      <c r="F31" s="1692"/>
      <c r="G31" s="1692"/>
      <c r="H31" s="1692"/>
      <c r="I31" s="1692"/>
      <c r="J31" s="1692"/>
      <c r="K31" s="1692"/>
      <c r="L31" s="1692"/>
      <c r="M31" s="1692"/>
      <c r="N31" s="1692"/>
      <c r="O31" s="1692"/>
      <c r="P31" s="1692"/>
      <c r="Q31" s="1692"/>
      <c r="R31" s="1692"/>
      <c r="S31" s="1693"/>
      <c r="T31" s="2144">
        <v>9</v>
      </c>
    </row>
    <row r="32" spans="2:20" ht="38.25" customHeight="1">
      <c r="B32" s="299"/>
      <c r="C32" s="2148" t="s">
        <v>427</v>
      </c>
      <c r="D32" s="2148"/>
      <c r="E32" s="2148"/>
      <c r="F32" s="2148"/>
      <c r="G32" s="2148"/>
      <c r="H32" s="2148"/>
      <c r="I32" s="2148"/>
      <c r="J32" s="2148"/>
      <c r="K32" s="2148"/>
      <c r="L32" s="2148"/>
      <c r="M32" s="2148"/>
      <c r="N32" s="2148"/>
      <c r="O32" s="2148"/>
      <c r="P32" s="2148"/>
      <c r="Q32" s="2148"/>
      <c r="R32" s="2148"/>
      <c r="S32" s="2149"/>
      <c r="T32" s="2145"/>
    </row>
    <row r="33" spans="2:22" ht="42.75" customHeight="1">
      <c r="B33" s="299"/>
      <c r="C33" s="1715" t="s">
        <v>421</v>
      </c>
      <c r="D33" s="1715"/>
      <c r="E33" s="1715"/>
      <c r="F33" s="1715"/>
      <c r="G33" s="1715"/>
      <c r="H33" s="1715"/>
      <c r="I33" s="1715"/>
      <c r="J33" s="1715"/>
      <c r="K33" s="1715"/>
      <c r="L33" s="1715"/>
      <c r="M33" s="1715"/>
      <c r="N33" s="1715"/>
      <c r="O33" s="1715"/>
      <c r="P33" s="1715"/>
      <c r="Q33" s="1715"/>
      <c r="R33" s="1715"/>
      <c r="S33" s="1716"/>
      <c r="T33" s="2146" t="s">
        <v>148</v>
      </c>
    </row>
    <row r="34" spans="2:22" ht="50.25" customHeight="1">
      <c r="B34" s="299"/>
      <c r="C34" s="1715" t="s">
        <v>422</v>
      </c>
      <c r="D34" s="1715"/>
      <c r="E34" s="1715"/>
      <c r="F34" s="1715"/>
      <c r="G34" s="1715"/>
      <c r="H34" s="1715"/>
      <c r="I34" s="1715"/>
      <c r="J34" s="1715"/>
      <c r="K34" s="1715"/>
      <c r="L34" s="1715"/>
      <c r="M34" s="1715"/>
      <c r="N34" s="1715"/>
      <c r="O34" s="1715"/>
      <c r="P34" s="1715"/>
      <c r="Q34" s="1715"/>
      <c r="R34" s="1715"/>
      <c r="S34" s="1716"/>
      <c r="T34" s="2147"/>
    </row>
    <row r="35" spans="2:22" ht="15" customHeight="1">
      <c r="B35" s="299"/>
      <c r="C35" s="1715" t="s">
        <v>777</v>
      </c>
      <c r="D35" s="1715"/>
      <c r="E35" s="1715"/>
      <c r="F35" s="1715"/>
      <c r="G35" s="1715"/>
      <c r="H35" s="1715"/>
      <c r="I35" s="1715"/>
      <c r="J35" s="1715"/>
      <c r="K35" s="1715"/>
      <c r="L35" s="1715"/>
      <c r="M35" s="1715"/>
      <c r="N35" s="1715"/>
      <c r="O35" s="1715"/>
      <c r="P35" s="1715"/>
      <c r="Q35" s="1715"/>
      <c r="R35" s="1715"/>
      <c r="S35" s="1716"/>
      <c r="T35" s="2147"/>
      <c r="V35" s="304"/>
    </row>
    <row r="36" spans="2:22" ht="45" customHeight="1">
      <c r="B36" s="299"/>
      <c r="C36" s="1715" t="s">
        <v>423</v>
      </c>
      <c r="D36" s="1715"/>
      <c r="E36" s="1715"/>
      <c r="F36" s="1715"/>
      <c r="G36" s="1715"/>
      <c r="H36" s="1715"/>
      <c r="I36" s="1715"/>
      <c r="J36" s="1715"/>
      <c r="K36" s="1715"/>
      <c r="L36" s="1715"/>
      <c r="M36" s="1715"/>
      <c r="N36" s="1715"/>
      <c r="O36" s="1715"/>
      <c r="P36" s="1715"/>
      <c r="Q36" s="1715"/>
      <c r="R36" s="1715"/>
      <c r="S36" s="1716"/>
      <c r="T36" s="2147"/>
    </row>
    <row r="37" spans="2:22" ht="21" customHeight="1">
      <c r="B37" s="299"/>
      <c r="C37" s="2150" t="s">
        <v>667</v>
      </c>
      <c r="D37" s="2150"/>
      <c r="E37" s="2150"/>
      <c r="F37" s="2150"/>
      <c r="G37" s="2150"/>
      <c r="H37" s="2150"/>
      <c r="I37" s="2150"/>
      <c r="J37" s="2150"/>
      <c r="K37" s="2150"/>
      <c r="L37" s="2150"/>
      <c r="M37" s="2150"/>
      <c r="N37" s="2150"/>
      <c r="O37" s="2150"/>
      <c r="P37" s="2150"/>
      <c r="Q37" s="2150"/>
      <c r="R37" s="2150"/>
      <c r="S37" s="2151"/>
      <c r="T37" s="2147"/>
    </row>
    <row r="38" spans="2:22" ht="28.5" customHeight="1">
      <c r="B38" s="299"/>
      <c r="C38" s="1715" t="s">
        <v>778</v>
      </c>
      <c r="D38" s="1715"/>
      <c r="E38" s="1715"/>
      <c r="F38" s="1715"/>
      <c r="G38" s="1715"/>
      <c r="H38" s="1715"/>
      <c r="I38" s="1715"/>
      <c r="J38" s="1715"/>
      <c r="K38" s="1715"/>
      <c r="L38" s="1715"/>
      <c r="M38" s="1715"/>
      <c r="N38" s="1715"/>
      <c r="O38" s="1715"/>
      <c r="P38" s="1715"/>
      <c r="Q38" s="1715"/>
      <c r="R38" s="1715"/>
      <c r="S38" s="1716"/>
      <c r="T38" s="2147"/>
    </row>
    <row r="39" spans="2:22" ht="42.75" customHeight="1">
      <c r="B39" s="299"/>
      <c r="C39" s="1715" t="s">
        <v>424</v>
      </c>
      <c r="D39" s="1715"/>
      <c r="E39" s="1715"/>
      <c r="F39" s="1715"/>
      <c r="G39" s="1715"/>
      <c r="H39" s="1715"/>
      <c r="I39" s="1715"/>
      <c r="J39" s="1715"/>
      <c r="K39" s="1715"/>
      <c r="L39" s="1715"/>
      <c r="M39" s="1715"/>
      <c r="N39" s="1715"/>
      <c r="O39" s="1715"/>
      <c r="P39" s="1715"/>
      <c r="Q39" s="1715"/>
      <c r="R39" s="1715"/>
      <c r="S39" s="1716"/>
      <c r="T39" s="294"/>
    </row>
    <row r="40" spans="2:22" ht="42.75" customHeight="1">
      <c r="B40" s="299"/>
      <c r="C40" s="1715" t="s">
        <v>425</v>
      </c>
      <c r="D40" s="1715"/>
      <c r="E40" s="1715"/>
      <c r="F40" s="1715"/>
      <c r="G40" s="1715"/>
      <c r="H40" s="1715"/>
      <c r="I40" s="1715"/>
      <c r="J40" s="1715"/>
      <c r="K40" s="1715"/>
      <c r="L40" s="1715"/>
      <c r="M40" s="1715"/>
      <c r="N40" s="1715"/>
      <c r="O40" s="1715"/>
      <c r="P40" s="1715"/>
      <c r="Q40" s="1715"/>
      <c r="R40" s="1715"/>
      <c r="S40" s="1716"/>
      <c r="T40" s="294"/>
    </row>
    <row r="41" spans="2:22" ht="33.75" customHeight="1">
      <c r="B41" s="299"/>
      <c r="C41" s="1715" t="s">
        <v>779</v>
      </c>
      <c r="D41" s="1715"/>
      <c r="E41" s="1715"/>
      <c r="F41" s="1715"/>
      <c r="G41" s="1715"/>
      <c r="H41" s="1715"/>
      <c r="I41" s="1715"/>
      <c r="J41" s="1715"/>
      <c r="K41" s="1715"/>
      <c r="L41" s="1715"/>
      <c r="M41" s="1715"/>
      <c r="N41" s="1715"/>
      <c r="O41" s="1715"/>
      <c r="P41" s="1715"/>
      <c r="Q41" s="1715"/>
      <c r="R41" s="1715"/>
      <c r="S41" s="1716"/>
      <c r="T41" s="294"/>
    </row>
    <row r="42" spans="2:22" ht="15.75" customHeight="1">
      <c r="B42" s="299"/>
      <c r="C42" s="1715" t="s">
        <v>666</v>
      </c>
      <c r="D42" s="1715"/>
      <c r="E42" s="1715"/>
      <c r="F42" s="1715"/>
      <c r="G42" s="1715"/>
      <c r="H42" s="1715"/>
      <c r="I42" s="1715"/>
      <c r="J42" s="1715"/>
      <c r="K42" s="1715"/>
      <c r="L42" s="1715"/>
      <c r="M42" s="1715"/>
      <c r="N42" s="1715"/>
      <c r="O42" s="1715"/>
      <c r="P42" s="1715"/>
      <c r="Q42" s="1715"/>
      <c r="R42" s="1715"/>
      <c r="S42" s="1716"/>
      <c r="T42" s="294"/>
    </row>
    <row r="43" spans="2:22" ht="16.5" customHeight="1">
      <c r="B43" s="299"/>
      <c r="C43" s="1715" t="s">
        <v>665</v>
      </c>
      <c r="D43" s="1715"/>
      <c r="E43" s="1715"/>
      <c r="F43" s="1715"/>
      <c r="G43" s="1715"/>
      <c r="H43" s="1715"/>
      <c r="I43" s="1715"/>
      <c r="J43" s="1715"/>
      <c r="K43" s="1715"/>
      <c r="L43" s="1715"/>
      <c r="M43" s="1715"/>
      <c r="N43" s="1715"/>
      <c r="O43" s="1715"/>
      <c r="P43" s="1715"/>
      <c r="Q43" s="1715"/>
      <c r="R43" s="1715"/>
      <c r="S43" s="1716"/>
      <c r="T43" s="294"/>
    </row>
    <row r="44" spans="2:22" ht="27.75" customHeight="1">
      <c r="B44" s="299"/>
      <c r="C44" s="1715" t="s">
        <v>147</v>
      </c>
      <c r="D44" s="1715"/>
      <c r="E44" s="1715"/>
      <c r="F44" s="1715"/>
      <c r="G44" s="1715"/>
      <c r="H44" s="1715"/>
      <c r="I44" s="1715"/>
      <c r="J44" s="1715"/>
      <c r="K44" s="1715"/>
      <c r="L44" s="1715"/>
      <c r="M44" s="1715"/>
      <c r="N44" s="1715"/>
      <c r="O44" s="1715"/>
      <c r="P44" s="1715"/>
      <c r="Q44" s="1715"/>
      <c r="R44" s="1715"/>
      <c r="S44" s="1716"/>
      <c r="T44" s="294"/>
    </row>
    <row r="45" spans="2:22" ht="18" customHeight="1">
      <c r="B45" s="299"/>
      <c r="C45" s="1715" t="s">
        <v>664</v>
      </c>
      <c r="D45" s="1715"/>
      <c r="E45" s="1715"/>
      <c r="F45" s="1715"/>
      <c r="G45" s="1715"/>
      <c r="H45" s="1715"/>
      <c r="I45" s="1715"/>
      <c r="J45" s="1715"/>
      <c r="K45" s="1715"/>
      <c r="L45" s="1715"/>
      <c r="M45" s="1715"/>
      <c r="N45" s="1715"/>
      <c r="O45" s="1715"/>
      <c r="P45" s="1715"/>
      <c r="Q45" s="1715"/>
      <c r="R45" s="1715"/>
      <c r="S45" s="1716"/>
      <c r="T45" s="294"/>
    </row>
    <row r="46" spans="2:22" ht="29.25" customHeight="1">
      <c r="B46" s="299"/>
      <c r="C46" s="1715" t="s">
        <v>428</v>
      </c>
      <c r="D46" s="1715"/>
      <c r="E46" s="1715"/>
      <c r="F46" s="1715"/>
      <c r="G46" s="1715"/>
      <c r="H46" s="1715"/>
      <c r="I46" s="1715"/>
      <c r="J46" s="1715"/>
      <c r="K46" s="1715"/>
      <c r="L46" s="1715"/>
      <c r="M46" s="1715"/>
      <c r="N46" s="1715"/>
      <c r="O46" s="1715"/>
      <c r="P46" s="1715"/>
      <c r="Q46" s="1715"/>
      <c r="R46" s="1715"/>
      <c r="S46" s="1716"/>
      <c r="T46" s="294"/>
    </row>
    <row r="47" spans="2:22" ht="27.75" customHeight="1">
      <c r="B47" s="299"/>
      <c r="C47" s="1715" t="s">
        <v>1681</v>
      </c>
      <c r="D47" s="1715"/>
      <c r="E47" s="1715"/>
      <c r="F47" s="1715"/>
      <c r="G47" s="1715"/>
      <c r="H47" s="1715"/>
      <c r="I47" s="1715"/>
      <c r="J47" s="1715"/>
      <c r="K47" s="1715"/>
      <c r="L47" s="1715"/>
      <c r="M47" s="1715"/>
      <c r="N47" s="1715"/>
      <c r="O47" s="1715"/>
      <c r="P47" s="1715"/>
      <c r="Q47" s="1715"/>
      <c r="R47" s="1715"/>
      <c r="S47" s="1716"/>
      <c r="T47" s="294"/>
      <c r="V47" s="291"/>
    </row>
    <row r="48" spans="2:22" ht="18.75" customHeight="1">
      <c r="B48" s="299"/>
      <c r="C48" s="34" t="s">
        <v>663</v>
      </c>
      <c r="D48" s="31"/>
      <c r="E48" s="31"/>
      <c r="F48" s="31"/>
      <c r="G48" s="31"/>
      <c r="H48" s="31"/>
      <c r="I48" s="31"/>
      <c r="J48" s="31"/>
      <c r="K48" s="31"/>
      <c r="L48" s="31"/>
      <c r="M48" s="31"/>
      <c r="N48" s="31"/>
      <c r="O48" s="31"/>
      <c r="P48" s="31"/>
      <c r="Q48" s="31"/>
      <c r="R48" s="31"/>
      <c r="S48" s="130"/>
      <c r="T48" s="294"/>
    </row>
    <row r="49" spans="2:22" ht="19.5" customHeight="1">
      <c r="B49" s="299"/>
      <c r="C49" s="34" t="s">
        <v>1525</v>
      </c>
      <c r="D49" s="31"/>
      <c r="E49" s="31"/>
      <c r="F49" s="31"/>
      <c r="G49" s="31"/>
      <c r="H49" s="31"/>
      <c r="I49" s="31"/>
      <c r="J49" s="31"/>
      <c r="K49" s="31"/>
      <c r="L49" s="31"/>
      <c r="M49" s="31"/>
      <c r="N49" s="31"/>
      <c r="O49" s="31"/>
      <c r="P49" s="31"/>
      <c r="Q49" s="31"/>
      <c r="R49" s="31"/>
      <c r="S49" s="130"/>
      <c r="T49" s="294"/>
      <c r="V49" s="63"/>
    </row>
    <row r="50" spans="2:22" s="939" customFormat="1" ht="12" customHeight="1">
      <c r="B50" s="299"/>
      <c r="C50" s="1358" t="s">
        <v>1527</v>
      </c>
      <c r="D50" s="207"/>
      <c r="E50" s="207"/>
      <c r="F50" s="207"/>
      <c r="G50" s="207"/>
      <c r="H50" s="207"/>
      <c r="I50" s="207"/>
      <c r="J50" s="207"/>
      <c r="K50" s="207"/>
      <c r="L50" s="207"/>
      <c r="M50" s="207"/>
      <c r="N50" s="207"/>
      <c r="O50" s="207"/>
      <c r="P50" s="207"/>
      <c r="Q50" s="207"/>
      <c r="R50" s="207"/>
      <c r="S50" s="130"/>
      <c r="T50" s="294"/>
      <c r="V50" s="63"/>
    </row>
    <row r="51" spans="2:22" ht="60" customHeight="1">
      <c r="B51" s="300"/>
      <c r="C51" s="2158" t="s">
        <v>146</v>
      </c>
      <c r="D51" s="2158"/>
      <c r="E51" s="2158"/>
      <c r="F51" s="2158"/>
      <c r="G51" s="2158"/>
      <c r="H51" s="2158"/>
      <c r="I51" s="2158"/>
      <c r="J51" s="2158"/>
      <c r="K51" s="2158"/>
      <c r="L51" s="2158"/>
      <c r="M51" s="2158"/>
      <c r="N51" s="2158"/>
      <c r="O51" s="2158"/>
      <c r="P51" s="2158"/>
      <c r="Q51" s="2158"/>
      <c r="R51" s="2158"/>
      <c r="S51" s="2159"/>
      <c r="T51" s="295"/>
    </row>
    <row r="52" spans="2:22" ht="114" customHeight="1">
      <c r="B52" s="289"/>
      <c r="C52" s="289"/>
      <c r="D52" s="289"/>
      <c r="E52" s="289"/>
      <c r="F52" s="289"/>
      <c r="G52" s="289"/>
      <c r="H52" s="289"/>
      <c r="I52" s="289"/>
      <c r="J52" s="289"/>
      <c r="K52" s="289"/>
      <c r="L52" s="289"/>
      <c r="M52" s="289"/>
      <c r="N52" s="289"/>
      <c r="O52" s="289"/>
      <c r="P52" s="289"/>
      <c r="Q52" s="289"/>
      <c r="R52" s="289"/>
      <c r="S52" s="289"/>
      <c r="V52" s="63"/>
    </row>
    <row r="53" spans="2:22">
      <c r="B53" s="118"/>
      <c r="C53" s="118"/>
      <c r="V53" s="63"/>
    </row>
    <row r="54" spans="2:22">
      <c r="B54" s="118"/>
      <c r="C54" s="118"/>
      <c r="V54" s="63"/>
    </row>
    <row r="55" spans="2:22">
      <c r="B55" s="118"/>
      <c r="C55" s="118"/>
      <c r="V55" s="63"/>
    </row>
    <row r="56" spans="2:22">
      <c r="B56" s="118"/>
      <c r="C56" s="118"/>
      <c r="V56" s="63"/>
    </row>
    <row r="57" spans="2:22">
      <c r="V57" s="63"/>
    </row>
    <row r="58" spans="2:22">
      <c r="B58" s="118"/>
      <c r="C58" s="118"/>
      <c r="V58" s="63"/>
    </row>
    <row r="59" spans="2:22">
      <c r="B59" s="118"/>
      <c r="C59" s="118"/>
    </row>
    <row r="60" spans="2:22">
      <c r="B60" s="118"/>
      <c r="C60" s="118"/>
      <c r="V60" s="63"/>
    </row>
    <row r="61" spans="2:22">
      <c r="V61" s="63"/>
    </row>
    <row r="62" spans="2:22">
      <c r="B62" s="118"/>
      <c r="C62" s="118"/>
      <c r="V62" s="63"/>
    </row>
    <row r="63" spans="2:22">
      <c r="V63" s="63"/>
    </row>
    <row r="64" spans="2:22">
      <c r="B64" s="118"/>
      <c r="C64" s="118"/>
    </row>
    <row r="65" spans="2:22">
      <c r="B65" s="118"/>
      <c r="C65" s="118"/>
      <c r="V65" s="63"/>
    </row>
    <row r="66" spans="2:22">
      <c r="B66" s="118"/>
      <c r="C66" s="118"/>
    </row>
    <row r="67" spans="2:22">
      <c r="B67" s="118"/>
      <c r="C67" s="118"/>
      <c r="E67" s="257"/>
      <c r="F67" s="257"/>
    </row>
    <row r="68" spans="2:22">
      <c r="B68" s="118"/>
      <c r="C68" s="118"/>
      <c r="E68" s="257"/>
      <c r="F68" s="257"/>
    </row>
    <row r="69" spans="2:22">
      <c r="B69" s="118"/>
      <c r="C69" s="118"/>
      <c r="E69" s="257"/>
      <c r="F69" s="257"/>
    </row>
    <row r="70" spans="2:22">
      <c r="B70" s="118"/>
      <c r="C70" s="118"/>
      <c r="E70" s="257"/>
      <c r="F70" s="257"/>
    </row>
    <row r="71" spans="2:22">
      <c r="B71" s="118"/>
      <c r="C71" s="118"/>
      <c r="E71" s="257"/>
      <c r="F71" s="257"/>
    </row>
    <row r="72" spans="2:22">
      <c r="B72" s="118"/>
      <c r="C72" s="118"/>
      <c r="E72" s="257"/>
      <c r="F72" s="257"/>
    </row>
    <row r="73" spans="2:22">
      <c r="B73" s="118"/>
      <c r="C73" s="118"/>
      <c r="E73" s="257"/>
      <c r="F73" s="257"/>
    </row>
    <row r="74" spans="2:22">
      <c r="B74" s="118"/>
      <c r="C74" s="118"/>
      <c r="E74" s="257"/>
      <c r="F74" s="257"/>
    </row>
    <row r="75" spans="2:22">
      <c r="B75" s="118"/>
      <c r="C75" s="118"/>
      <c r="E75" s="257"/>
      <c r="F75" s="257"/>
    </row>
    <row r="76" spans="2:22">
      <c r="B76" s="118"/>
      <c r="C76" s="118"/>
      <c r="E76" s="257"/>
      <c r="F76" s="257"/>
    </row>
    <row r="77" spans="2:22">
      <c r="D77" s="118"/>
      <c r="E77" s="257"/>
      <c r="F77" s="257"/>
    </row>
    <row r="78" spans="2:22">
      <c r="B78" s="118"/>
      <c r="C78" s="118"/>
      <c r="E78" s="257"/>
      <c r="F78" s="257"/>
    </row>
    <row r="79" spans="2:22">
      <c r="B79" s="118"/>
      <c r="C79" s="118"/>
      <c r="E79" s="257"/>
      <c r="F79" s="257"/>
    </row>
    <row r="80" spans="2:22">
      <c r="D80" s="118"/>
      <c r="E80" s="257"/>
      <c r="F80" s="257"/>
    </row>
    <row r="81" spans="2:6">
      <c r="B81" s="118"/>
      <c r="C81" s="118"/>
      <c r="E81" s="257"/>
      <c r="F81" s="257"/>
    </row>
    <row r="82" spans="2:6">
      <c r="D82" s="118"/>
      <c r="E82" s="257"/>
      <c r="F82" s="257"/>
    </row>
    <row r="83" spans="2:6">
      <c r="B83" s="118"/>
      <c r="C83" s="118"/>
      <c r="E83" s="257"/>
      <c r="F83" s="257"/>
    </row>
    <row r="84" spans="2:6">
      <c r="B84" s="118"/>
      <c r="C84" s="118"/>
      <c r="E84" s="257"/>
      <c r="F84" s="257"/>
    </row>
    <row r="85" spans="2:6">
      <c r="B85" s="118"/>
      <c r="C85" s="118"/>
      <c r="E85" s="257"/>
      <c r="F85" s="257"/>
    </row>
    <row r="86" spans="2:6">
      <c r="D86" s="118"/>
      <c r="E86" s="257"/>
      <c r="F86" s="257"/>
    </row>
    <row r="87" spans="2:6">
      <c r="D87" s="118"/>
      <c r="E87" s="257"/>
      <c r="F87" s="257"/>
    </row>
    <row r="88" spans="2:6">
      <c r="D88" s="118"/>
      <c r="E88" s="257"/>
      <c r="F88" s="257"/>
    </row>
  </sheetData>
  <sheetProtection password="93EE" sheet="1" objects="1" scenarios="1"/>
  <mergeCells count="36">
    <mergeCell ref="C51:S51"/>
    <mergeCell ref="C41:S41"/>
    <mergeCell ref="C42:S42"/>
    <mergeCell ref="C43:S43"/>
    <mergeCell ref="C44:S44"/>
    <mergeCell ref="C45:S45"/>
    <mergeCell ref="C46:S46"/>
    <mergeCell ref="C47:S47"/>
    <mergeCell ref="C39:S39"/>
    <mergeCell ref="C40:S40"/>
    <mergeCell ref="B7:C7"/>
    <mergeCell ref="B8:C8"/>
    <mergeCell ref="J13:O13"/>
    <mergeCell ref="M10:Q10"/>
    <mergeCell ref="J18:O18"/>
    <mergeCell ref="M15:Q15"/>
    <mergeCell ref="T31:T32"/>
    <mergeCell ref="T33:T38"/>
    <mergeCell ref="C32:S32"/>
    <mergeCell ref="C33:S33"/>
    <mergeCell ref="C37:S37"/>
    <mergeCell ref="B31:S31"/>
    <mergeCell ref="C34:S34"/>
    <mergeCell ref="C35:S35"/>
    <mergeCell ref="C36:S36"/>
    <mergeCell ref="C38:S38"/>
    <mergeCell ref="B3:G3"/>
    <mergeCell ref="T11:T14"/>
    <mergeCell ref="T7:T10"/>
    <mergeCell ref="T15:T28"/>
    <mergeCell ref="O28:R28"/>
    <mergeCell ref="J21:O21"/>
    <mergeCell ref="T3:T4"/>
    <mergeCell ref="Q4:S4"/>
    <mergeCell ref="P23:R23"/>
    <mergeCell ref="P25:R27"/>
  </mergeCells>
  <printOptions horizontalCentered="1"/>
  <pageMargins left="0" right="0" top="0.25" bottom="0.5" header="0.3" footer="0.3"/>
  <pageSetup scale="77" orientation="portrait" r:id="rId1"/>
  <headerFooter>
    <oddFooter>&amp;L&amp;9U.S. Copyright Office&amp;R&amp;9Form SA3E Long Form (Rev. 05-17)</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H59"/>
  <sheetViews>
    <sheetView showGridLines="0" workbookViewId="0">
      <selection activeCell="D10" sqref="D10"/>
    </sheetView>
  </sheetViews>
  <sheetFormatPr defaultColWidth="9.140625" defaultRowHeight="15"/>
  <cols>
    <col min="2" max="2" width="15" customWidth="1"/>
    <col min="3" max="3" width="1.140625" customWidth="1"/>
    <col min="4" max="4" width="79.42578125" style="2" customWidth="1"/>
    <col min="5" max="5" width="3.42578125" style="2" customWidth="1"/>
    <col min="6" max="6" width="20.5703125" customWidth="1"/>
  </cols>
  <sheetData>
    <row r="1" spans="2:8">
      <c r="B1" s="1087" t="str">
        <f>CONCATENATE("ACCOUNTING PERIOD:  ",'General Data Input tab'!$D$2)</f>
        <v>ACCOUNTING PERIOD:  0</v>
      </c>
    </row>
    <row r="2" spans="2:8" ht="18.75" customHeight="1">
      <c r="D2" s="1"/>
      <c r="E2" s="1"/>
      <c r="F2" s="876" t="s">
        <v>686</v>
      </c>
    </row>
    <row r="3" spans="2:8" ht="15" customHeight="1">
      <c r="B3" s="1967" t="s">
        <v>961</v>
      </c>
      <c r="C3" s="877"/>
      <c r="D3" s="119" t="s">
        <v>960</v>
      </c>
      <c r="E3" s="119"/>
      <c r="F3" s="1065" t="s">
        <v>599</v>
      </c>
      <c r="G3" s="19"/>
      <c r="H3" s="19"/>
    </row>
    <row r="4" spans="2:8" ht="21.2" customHeight="1">
      <c r="B4" s="1968"/>
      <c r="C4" s="1111"/>
      <c r="D4" s="1112">
        <f>'General Data Input tab'!C17</f>
        <v>0</v>
      </c>
      <c r="E4" s="125"/>
      <c r="F4" s="1083" t="str">
        <f>IF('General Data Input tab'!K14&gt;0,'General Data Input tab'!K14," ")</f>
        <v xml:space="preserve"> </v>
      </c>
      <c r="G4" s="1113"/>
      <c r="H4" s="1113"/>
    </row>
    <row r="5" spans="2:8">
      <c r="B5" s="83"/>
      <c r="C5" s="81"/>
      <c r="D5" s="878" t="s">
        <v>1683</v>
      </c>
      <c r="E5" s="878"/>
      <c r="F5" s="13"/>
    </row>
    <row r="6" spans="2:8">
      <c r="B6" s="81"/>
      <c r="C6" s="81"/>
      <c r="D6" s="878" t="s">
        <v>429</v>
      </c>
      <c r="E6" s="878"/>
      <c r="F6" s="13"/>
    </row>
    <row r="7" spans="2:8">
      <c r="B7" s="81"/>
      <c r="C7" s="81"/>
      <c r="D7" s="31" t="s">
        <v>685</v>
      </c>
      <c r="E7" s="31"/>
      <c r="F7" s="13"/>
    </row>
    <row r="8" spans="2:8">
      <c r="B8" s="81"/>
      <c r="C8" s="81"/>
      <c r="D8" s="31" t="s">
        <v>684</v>
      </c>
      <c r="E8" s="31"/>
      <c r="F8" s="13"/>
    </row>
    <row r="9" spans="2:8">
      <c r="B9" s="81"/>
      <c r="C9" s="81"/>
      <c r="D9" s="878" t="s">
        <v>1682</v>
      </c>
      <c r="E9" s="878"/>
      <c r="F9" s="13"/>
    </row>
    <row r="10" spans="2:8">
      <c r="B10" s="81"/>
      <c r="C10" s="81"/>
      <c r="D10" s="31" t="s">
        <v>683</v>
      </c>
      <c r="E10" s="31"/>
      <c r="F10" s="13"/>
    </row>
    <row r="11" spans="2:8">
      <c r="B11" s="81"/>
      <c r="C11" s="81"/>
      <c r="D11" s="31" t="s">
        <v>682</v>
      </c>
      <c r="E11" s="31"/>
      <c r="F11" s="13"/>
    </row>
    <row r="12" spans="2:8">
      <c r="B12" s="81"/>
      <c r="C12" s="81"/>
      <c r="D12" s="31" t="s">
        <v>681</v>
      </c>
      <c r="E12" s="31"/>
      <c r="F12" s="13"/>
    </row>
    <row r="13" spans="2:8">
      <c r="B13" s="81"/>
      <c r="C13" s="81"/>
      <c r="D13" s="878" t="s">
        <v>430</v>
      </c>
      <c r="E13" s="878"/>
      <c r="F13" s="13"/>
    </row>
    <row r="14" spans="2:8">
      <c r="B14" s="81"/>
      <c r="C14" s="81"/>
      <c r="D14" s="31" t="s">
        <v>680</v>
      </c>
      <c r="E14" s="31"/>
      <c r="F14" s="13"/>
    </row>
    <row r="15" spans="2:8">
      <c r="B15" s="81"/>
      <c r="C15" s="81"/>
      <c r="D15" s="878" t="s">
        <v>679</v>
      </c>
      <c r="E15" s="878"/>
      <c r="F15" s="13"/>
    </row>
    <row r="16" spans="2:8">
      <c r="B16" s="81"/>
      <c r="C16" s="81"/>
      <c r="D16" s="878" t="s">
        <v>159</v>
      </c>
      <c r="E16" s="878"/>
      <c r="F16" s="13"/>
    </row>
    <row r="17" spans="2:6">
      <c r="B17" s="81"/>
      <c r="C17" s="81"/>
      <c r="D17" s="31" t="s">
        <v>678</v>
      </c>
      <c r="E17" s="31"/>
      <c r="F17" s="13"/>
    </row>
    <row r="18" spans="2:6">
      <c r="B18" s="81"/>
      <c r="C18" s="81"/>
      <c r="D18" s="31" t="s">
        <v>677</v>
      </c>
      <c r="E18" s="31"/>
      <c r="F18" s="13"/>
    </row>
    <row r="19" spans="2:6">
      <c r="B19" s="81"/>
      <c r="C19" s="81"/>
      <c r="D19" s="31" t="s">
        <v>676</v>
      </c>
      <c r="E19" s="31"/>
      <c r="F19" s="13"/>
    </row>
    <row r="20" spans="2:6">
      <c r="B20" s="81"/>
      <c r="C20" s="81"/>
      <c r="D20" s="31" t="s">
        <v>675</v>
      </c>
      <c r="E20" s="31"/>
      <c r="F20" s="13"/>
    </row>
    <row r="21" spans="2:6">
      <c r="B21" s="81"/>
      <c r="C21" s="81"/>
      <c r="D21" s="31" t="s">
        <v>674</v>
      </c>
      <c r="E21" s="31"/>
      <c r="F21" s="13"/>
    </row>
    <row r="22" spans="2:6">
      <c r="B22" s="81"/>
      <c r="C22" s="81"/>
      <c r="D22" s="29"/>
      <c r="E22" s="29"/>
      <c r="F22" s="13"/>
    </row>
    <row r="23" spans="2:6">
      <c r="B23" s="81"/>
      <c r="C23" s="81"/>
      <c r="D23" s="12"/>
      <c r="E23" s="12"/>
      <c r="F23" s="13"/>
    </row>
    <row r="24" spans="2:6">
      <c r="B24" s="81"/>
      <c r="C24" s="81"/>
      <c r="D24" s="12"/>
      <c r="E24" s="12"/>
      <c r="F24" s="13"/>
    </row>
    <row r="25" spans="2:6">
      <c r="B25" s="81"/>
      <c r="C25" s="81"/>
      <c r="D25" s="12"/>
      <c r="E25" s="12"/>
      <c r="F25" s="13"/>
    </row>
    <row r="26" spans="2:6">
      <c r="B26" s="81"/>
      <c r="C26" s="81"/>
      <c r="D26" s="12"/>
      <c r="E26" s="12"/>
      <c r="F26" s="13"/>
    </row>
    <row r="27" spans="2:6">
      <c r="B27" s="81"/>
      <c r="C27" s="81"/>
      <c r="D27" s="12"/>
      <c r="E27" s="12"/>
      <c r="F27" s="13"/>
    </row>
    <row r="28" spans="2:6">
      <c r="B28" s="81"/>
      <c r="C28" s="81"/>
      <c r="D28" s="12"/>
      <c r="E28" s="12"/>
      <c r="F28" s="13"/>
    </row>
    <row r="29" spans="2:6">
      <c r="B29" s="81"/>
      <c r="C29" s="81"/>
      <c r="D29" s="12"/>
      <c r="E29" s="12"/>
      <c r="F29" s="13"/>
    </row>
    <row r="30" spans="2:6">
      <c r="B30" s="81"/>
      <c r="C30" s="81"/>
      <c r="D30" s="12"/>
      <c r="E30" s="12"/>
      <c r="F30" s="13"/>
    </row>
    <row r="31" spans="2:6">
      <c r="B31" s="81"/>
      <c r="C31" s="81"/>
      <c r="D31" s="12"/>
      <c r="E31" s="12"/>
      <c r="F31" s="13"/>
    </row>
    <row r="32" spans="2:6">
      <c r="B32" s="81"/>
      <c r="C32" s="81"/>
      <c r="D32" s="12"/>
      <c r="E32" s="12"/>
      <c r="F32" s="13"/>
    </row>
    <row r="33" spans="2:6">
      <c r="B33" s="81"/>
      <c r="C33" s="81"/>
      <c r="D33" s="12"/>
      <c r="E33" s="12"/>
      <c r="F33" s="13"/>
    </row>
    <row r="34" spans="2:6">
      <c r="B34" s="81"/>
      <c r="C34" s="81"/>
      <c r="D34" s="12"/>
      <c r="E34" s="12"/>
      <c r="F34" s="13"/>
    </row>
    <row r="35" spans="2:6">
      <c r="B35" s="81"/>
      <c r="C35" s="81"/>
      <c r="D35" s="12"/>
      <c r="E35" s="12"/>
      <c r="F35" s="13"/>
    </row>
    <row r="36" spans="2:6">
      <c r="B36" s="81"/>
      <c r="C36" s="81"/>
      <c r="D36" s="12"/>
      <c r="E36" s="12"/>
      <c r="F36" s="13"/>
    </row>
    <row r="37" spans="2:6">
      <c r="B37" s="81"/>
      <c r="C37" s="81"/>
      <c r="D37" s="12"/>
      <c r="E37" s="12"/>
      <c r="F37" s="13"/>
    </row>
    <row r="38" spans="2:6">
      <c r="B38" s="81"/>
      <c r="C38" s="81"/>
      <c r="D38" s="12"/>
      <c r="E38" s="12"/>
      <c r="F38" s="13"/>
    </row>
    <row r="39" spans="2:6">
      <c r="B39" s="81"/>
      <c r="C39" s="81"/>
      <c r="D39" s="12"/>
      <c r="E39" s="12"/>
      <c r="F39" s="13"/>
    </row>
    <row r="40" spans="2:6">
      <c r="B40" s="81"/>
      <c r="C40" s="81"/>
      <c r="D40" s="12"/>
      <c r="E40" s="12"/>
      <c r="F40" s="13"/>
    </row>
    <row r="41" spans="2:6">
      <c r="B41" s="81"/>
      <c r="C41" s="81"/>
      <c r="D41" s="12"/>
      <c r="E41" s="12"/>
      <c r="F41" s="13"/>
    </row>
    <row r="42" spans="2:6">
      <c r="B42" s="81"/>
      <c r="C42" s="81"/>
      <c r="D42" s="12"/>
      <c r="E42" s="12"/>
      <c r="F42" s="13"/>
    </row>
    <row r="43" spans="2:6">
      <c r="B43" s="81"/>
      <c r="C43" s="81"/>
      <c r="D43" s="12"/>
      <c r="E43" s="12"/>
      <c r="F43" s="13"/>
    </row>
    <row r="44" spans="2:6">
      <c r="B44" s="81"/>
      <c r="C44" s="81"/>
      <c r="D44" s="12"/>
      <c r="E44" s="12"/>
      <c r="F44" s="13"/>
    </row>
    <row r="45" spans="2:6">
      <c r="B45" s="81"/>
      <c r="C45" s="81"/>
      <c r="D45" s="12"/>
      <c r="E45" s="12"/>
      <c r="F45" s="13"/>
    </row>
    <row r="46" spans="2:6">
      <c r="B46" s="81"/>
      <c r="C46" s="81"/>
      <c r="D46" s="12"/>
      <c r="E46" s="12"/>
      <c r="F46" s="13"/>
    </row>
    <row r="47" spans="2:6">
      <c r="B47" s="81"/>
      <c r="C47" s="81"/>
      <c r="D47" s="12"/>
      <c r="E47" s="12"/>
      <c r="F47" s="13"/>
    </row>
    <row r="48" spans="2:6">
      <c r="B48" s="81"/>
      <c r="C48" s="81"/>
      <c r="D48" s="12"/>
      <c r="E48" s="12"/>
      <c r="F48" s="13"/>
    </row>
    <row r="49" spans="2:6">
      <c r="B49" s="81"/>
      <c r="C49" s="81"/>
      <c r="D49" s="12"/>
      <c r="E49" s="12"/>
      <c r="F49" s="13"/>
    </row>
    <row r="50" spans="2:6">
      <c r="B50" s="81"/>
      <c r="C50" s="81"/>
      <c r="D50" s="12"/>
      <c r="E50" s="12"/>
      <c r="F50" s="13"/>
    </row>
    <row r="51" spans="2:6">
      <c r="B51" s="81"/>
      <c r="C51" s="81"/>
      <c r="D51" s="12"/>
      <c r="E51" s="12"/>
      <c r="F51" s="13"/>
    </row>
    <row r="52" spans="2:6">
      <c r="B52" s="81"/>
      <c r="C52" s="81"/>
      <c r="D52" s="12"/>
      <c r="E52" s="12"/>
      <c r="F52" s="13"/>
    </row>
    <row r="53" spans="2:6">
      <c r="B53" s="81"/>
      <c r="C53" s="81"/>
      <c r="D53" s="12"/>
      <c r="E53" s="12"/>
      <c r="F53" s="13"/>
    </row>
    <row r="54" spans="2:6">
      <c r="B54" s="81"/>
      <c r="C54" s="81"/>
      <c r="D54" s="12"/>
      <c r="E54" s="12"/>
      <c r="F54" s="13"/>
    </row>
    <row r="55" spans="2:6">
      <c r="B55" s="81"/>
      <c r="C55" s="81"/>
      <c r="D55" s="12"/>
      <c r="E55" s="12"/>
      <c r="F55" s="13"/>
    </row>
    <row r="56" spans="2:6">
      <c r="B56" s="81"/>
      <c r="C56" s="81"/>
      <c r="D56" s="12"/>
      <c r="E56" s="12"/>
      <c r="F56" s="13"/>
    </row>
    <row r="57" spans="2:6">
      <c r="B57" s="81"/>
      <c r="C57" s="81"/>
      <c r="D57" s="12"/>
      <c r="E57" s="12"/>
      <c r="F57" s="13"/>
    </row>
    <row r="58" spans="2:6">
      <c r="B58" s="81"/>
      <c r="C58" s="81"/>
      <c r="D58" s="12"/>
      <c r="E58" s="12"/>
      <c r="F58" s="13"/>
    </row>
    <row r="59" spans="2:6">
      <c r="B59" s="84"/>
      <c r="C59" s="84"/>
      <c r="D59" s="7"/>
      <c r="E59" s="7"/>
      <c r="F59" s="76"/>
    </row>
  </sheetData>
  <sheetProtection password="93EE" sheet="1" objects="1" scenarios="1"/>
  <mergeCells count="1">
    <mergeCell ref="B3:B4"/>
  </mergeCells>
  <printOptions horizontalCentered="1"/>
  <pageMargins left="0" right="0" top="0.25" bottom="0.5" header="0.3" footer="0.3"/>
  <pageSetup scale="84" orientation="portrait" r:id="rId1"/>
  <headerFooter>
    <oddFooter>&amp;L&amp;9U.S. Copyright Office&amp;R&amp;9Form SA3E Long Form (Rev. 05-17)</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1:AA67"/>
  <sheetViews>
    <sheetView showGridLines="0" workbookViewId="0">
      <selection activeCell="A37" sqref="A37"/>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57031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1611" t="str">
        <f>IF('General Data Input tab'!K14&gt;0,'General Data Input tab'!K14," ")</f>
        <v xml:space="preserve"> </v>
      </c>
      <c r="S4" s="1611"/>
      <c r="T4" s="1612"/>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788</v>
      </c>
      <c r="E7" s="332" t="s">
        <v>787</v>
      </c>
      <c r="F7" s="332"/>
      <c r="G7" s="332"/>
      <c r="H7" s="332"/>
      <c r="I7" s="332"/>
      <c r="J7" s="333"/>
      <c r="K7" s="132"/>
      <c r="L7" s="331"/>
      <c r="M7" s="332"/>
      <c r="N7" s="1012" t="s">
        <v>789</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790</v>
      </c>
      <c r="E34" s="332" t="s">
        <v>787</v>
      </c>
      <c r="F34" s="332"/>
      <c r="G34" s="332"/>
      <c r="H34" s="332"/>
      <c r="I34" s="332"/>
      <c r="J34" s="333"/>
      <c r="K34" s="132"/>
      <c r="L34" s="331"/>
      <c r="M34" s="332"/>
      <c r="N34" s="1012" t="s">
        <v>791</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3"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3"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3"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3"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3"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3"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3"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3"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3"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3"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3" ht="15.75">
      <c r="B59" s="223"/>
      <c r="C59" s="338"/>
      <c r="D59" s="125"/>
      <c r="E59" s="139"/>
      <c r="F59" s="220"/>
      <c r="G59" s="139"/>
      <c r="H59" s="139"/>
      <c r="I59" s="139"/>
      <c r="J59" s="140"/>
      <c r="K59" s="155"/>
      <c r="L59" s="223"/>
      <c r="M59" s="338"/>
      <c r="N59" s="125"/>
      <c r="O59" s="139"/>
      <c r="P59" s="220"/>
      <c r="Q59" s="139"/>
      <c r="R59" s="139"/>
      <c r="S59" s="139"/>
      <c r="T59" s="139"/>
      <c r="U59" s="162"/>
    </row>
    <row r="60" spans="2:23" ht="22.5" customHeight="1">
      <c r="B60" s="203"/>
      <c r="C60" s="340"/>
      <c r="D60" s="141"/>
      <c r="E60" s="133"/>
      <c r="F60" s="226"/>
      <c r="G60" s="133"/>
      <c r="H60" s="133"/>
      <c r="I60" s="133"/>
      <c r="J60" s="133"/>
      <c r="K60" s="133"/>
      <c r="L60" s="226"/>
      <c r="M60" s="226"/>
      <c r="N60" s="133"/>
      <c r="O60" s="133"/>
      <c r="P60" s="133"/>
      <c r="Q60" s="226"/>
      <c r="R60" s="226"/>
      <c r="S60" s="989"/>
      <c r="T60" s="199"/>
      <c r="U60" s="162"/>
    </row>
    <row r="61" spans="2:23" ht="15.75">
      <c r="B61" s="316" t="s">
        <v>786</v>
      </c>
      <c r="C61" s="337"/>
      <c r="D61" s="29"/>
      <c r="E61" s="136"/>
      <c r="F61" s="136"/>
      <c r="G61" s="136"/>
      <c r="H61" s="136"/>
      <c r="I61" s="136"/>
      <c r="J61" s="136"/>
      <c r="K61" s="136"/>
      <c r="L61" s="136"/>
      <c r="M61" s="136"/>
      <c r="N61" s="136"/>
      <c r="O61" s="136"/>
      <c r="P61" s="157"/>
      <c r="Q61" s="2195">
        <f>G31+Q31+G58+Q58+'Pg 19 - Part 9 (2)'!G31+'Pg 19 - Part 9 (2)'!Q31+'Pg 19 - Part 9 (2)'!G58+'Pg 19 - Part 9 (2)'!Q58+'Pg 19 - Part 9 (3)'!G31+'Pg 19 - Part 9 (3)'!Q31+'Pg 19 - Part 9 (3)'!G58+'Pg 19 - Part 9 (3)'!Q58+'Pg 19 - Part 9 (4)'!G31+'Pg 19 - Part 9 (4)'!Q31+'Pg 19 - Part 9 (4)'!G58+'Pg 19 - Part 9 (4)'!Q58+'Pg 19 - Part 9 (5)'!G31+'Pg 19 - Part 9 (5)'!Q31+'Pg 19 - Part 9 (5)'!G58+'Pg 19 - Part 9 (5)'!Q58+'Pg 19 - Part 9 (6)'!G31+'Pg 19 - Part 9 (6)'!Q31+'Pg 19 - Part 9 (6)'!G58+'Pg 19 - Part 9 (6)'!Q58+'Pg 19 - Part 9 (7)'!G31+'Pg 19 - Part 9 (7)'!Q31+'Pg 19 - Part 9 (7)'!G58+'Pg 19 - Part 9 (7)'!Q58+'Pg 19 - Part 9 (8)'!G31+'Pg 19 - Part 9 (8)'!Q31+'Pg 19 - Part 9 (8)'!G58+'Pg 19 - Part 9 (8)'!Q58+'Pg 19 - Part 9 (9)'!G31+'Pg 19 - Part 9 (9)'!Q31+'Pg 19 - Part 9 (9)'!G58+'Pg 19 - Part 9 (9)'!Q58+'Pg 19 - Part 9 (10)'!G31+'Pg 19 - Part 9 (10)'!Q31+'Pg 19 - Part 9 (10)'!G58+'Pg 19 - Part 9 (10)'!Q58+'Pg 19 - Part 9 (11)'!G31+'Pg 19 - Part 9 (11)'!Q31+'Pg 19 - Part 9 (11)'!G58+'Pg 19 - Part 9 (11)'!Q58+'Pg 19 - Part 9 (12)'!G31+'Pg 19 - Part 9 (12)'!Q31+'Pg 19 - Part 9 (12)'!G58+'Pg 19 - Part 9 (12)'!Q58+'Pg 19 - Part 9 (13)'!G31+'Pg 19 - Part 9 (13)'!Q31+'Pg 19 - Part 9 (13)'!G58+'Pg 19 - Part 9 (13)'!Q58+'Pg 19 - Part 9 (14)'!G31+'Pg 19 - Part 9 (14)'!Q31+'Pg 19 - Part 9 (14)'!G58+'Pg 19 - Part 9 (14)'!Q58+'Pg 19 - Part 9 (15)'!G31+'Pg 19 - Part 9 (15)'!Q31+'Pg 19 - Part 9 (15)'!G58+'Pg 19 - Part 9 (15)'!Q58+'Pg 19 - Part 9 (16)'!G31+'Pg 19 - Part 9 (16)'!Q31+'Pg 19 - Part 9 (16)'!G58+'Pg 19 - Part 9 (16)'!Q58+'Pg 19 - Part 9 (17)'!G31+'Pg 19 - Part 9 (17)'!Q31+'Pg 19 - Part 9 (17)'!G58+'Pg 19 - Part 9 (17)'!Q58+'Pg 19 - Part 9 (18)'!G31+'Pg 19 - Part 9 (18)'!Q31+'Pg 19 - Part 9 (18)'!G58+'Pg 19 - Part 9 (18)'!Q58+'Pg 19 - Part 9 (19)'!G31+'Pg 19 - Part 9 (19)'!Q31+'Pg 19 - Part 9 (19)'!G58+'Pg 19 - Part 9 (19)'!Q58+'Pg 19 - Part 9 (20)'!G31+'Pg 19 - Part 9 (20)'!Q31+'Pg 19 - Part 9 (20)'!G58+'Pg 19 - Part 9 (20)'!Q58+'Pg 19 - Part 9 (21)'!G31+'Pg 19 - Part 9 (21)'!Q31+'Pg 19 - Part 9 (21)'!G58+'Pg 19 - Part 9 (21)'!Q58+'Pg 19 - Part 9 (22)'!G31+'Pg 19 - Part 9 (22)'!Q31+'Pg 19 - Part 9 (22)'!G58+'Pg 19 - Part 9 (22)'!Q58+'Pg 19 - Part 9 (23)'!G31+'Pg 19 - Part 9 (23)'!Q31+'Pg 19 - Part 9 (23)'!G58+'Pg 19 - Part 9 (23)'!Q58+'Pg 19 - Part 9 (24)'!G31+'Pg 19 - Part 9 (24)'!Q31+'Pg 19 - Part 9 (24)'!G58+'Pg 19 - Part 9 (24)'!Q58+'Pg 19 - Part 9 (25)'!G31+'Pg 19 - Part 9 (25)'!Q31+'Pg 19 - Part 9 (25)'!G58+'Pg 19 - Part 9 (25)'!Q58+'Pg 19 - Part 9 (26)'!G31+'Pg 19 - Part 9 (26)'!Q31+'Pg 19 - Part 9 (26)'!G58+'Pg 19 - Part 9 (26)'!Q58+'Pg 19 - Part 9 (27)'!G31+'Pg 19 - Part 9 (27)'!Q31+'Pg 19 - Part 9 (27)'!G58+'Pg 19 - Part 9 (27)'!Q58+'Pg 19 - Part 9 (28)'!G31+'Pg 19 - Part 9 (28)'!Q31+'Pg 19 - Part 9 (28)'!G58+'Pg 19 - Part 9 (28)'!Q58+'Pg 19 - Part 9 (29)'!G31+'Pg 19 - Part 9 (29)'!Q31+'Pg 19 - Part 9 (29)'!G58+'Pg 19 - Part 9 (29)'!Q58+'Pg 19 - Part 9 (30)'!G31+'Pg 19 - Part 9 (30)'!Q31+'Pg 19 - Part 9 (30)'!G58+'Pg 19 - Part 9 (30)'!Q58+'Pg 19 - Part 9 (31)'!G31+'Pg 19 - Part 9 (31)'!Q31+'Pg 19 - Part 9 (31)'!G58+'Pg 19 - Part 9 (31)'!Q58+'Pg 19 - Part 9 (32)'!G31+'Pg 19 - Part 9 (32)'!Q31+'Pg 19 - Part 9 (32)'!G58+'Pg 19 - Part 9 (32)'!Q58+'Pg 19 - Part 9 (33)'!G31+'Pg 19 - Part 9 (33)'!Q31+'Pg 19 - Part 9 (33)'!G58+'Pg 19 - Part 9 (33)'!Q58+'Pg 19 - Part 9 (34)'!G31+'Pg 19 - Part 9 (34)'!Q31+'Pg 19 - Part 9 (34)'!G58+'Pg 19 - Part 9 (34)'!Q58+'Pg 19 - Part 9 (35)'!G31+'Pg 19 - Part 9 (35)'!Q31+'Pg 19 - Part 9 (35)'!G58+'Pg 19 - Part 9 (35)'!Q58+'Pg 19 - Part 9 (36)'!G31+'Pg 19 - Part 9 (36)'!Q31+'Pg 19 - Part 9 (36)'!G58+'Pg 19 - Part 9 (36)'!Q58+'Pg 19 - Part 9 (37)'!G31+'Pg 19 - Part 9 (37)'!Q31+'Pg 19 - Part 9 (37)'!G58+'Pg 19 - Part 9 (37)'!Q58+'Pg 19 - Part 9 (38)'!G31+'Pg 19 - Part 9 (38)'!Q31+'Pg 19 - Part 9 (38)'!G58+'Pg 19 - Part 9 (38)'!Q58+'Pg 19 - Part 9 (39)'!G31+'Pg 19 - Part 9 (39)'!Q31+'Pg 19 - Part 9 (39)'!G58+'Pg 19 - Part 9 (39)'!Q58+'Pg 19 - Part 9 (40)'!G31+'Pg 19 - Part 9 (40)'!Q31+'Pg 19 - Part 9 (40)'!G58+'Pg 19 - Part 9 (40)'!Q58</f>
        <v>0</v>
      </c>
      <c r="R61" s="1559"/>
      <c r="S61" s="1560"/>
      <c r="T61" s="194"/>
      <c r="U61" s="162"/>
    </row>
    <row r="62" spans="2:23" ht="12" customHeight="1">
      <c r="B62" s="200" t="s">
        <v>672</v>
      </c>
      <c r="C62" s="206"/>
      <c r="D62" s="29"/>
      <c r="E62" s="136"/>
      <c r="F62" s="136"/>
      <c r="G62" s="136"/>
      <c r="H62" s="136"/>
      <c r="I62" s="136"/>
      <c r="J62" s="136"/>
      <c r="K62" s="136"/>
      <c r="L62" s="136"/>
      <c r="M62" s="136"/>
      <c r="N62" s="136"/>
      <c r="O62" s="136"/>
      <c r="P62" s="227" t="s">
        <v>987</v>
      </c>
      <c r="Q62" s="2196"/>
      <c r="R62" s="2196"/>
      <c r="S62" s="2197"/>
      <c r="T62" s="194"/>
      <c r="U62" s="162"/>
      <c r="W62"/>
    </row>
    <row r="63" spans="2:23" ht="5.25" customHeight="1">
      <c r="B63" s="210"/>
      <c r="C63" s="207"/>
      <c r="D63" s="29"/>
      <c r="E63" s="136"/>
      <c r="F63" s="136"/>
      <c r="G63" s="136"/>
      <c r="H63" s="136"/>
      <c r="I63" s="136"/>
      <c r="J63" s="136"/>
      <c r="K63" s="136"/>
      <c r="L63" s="136"/>
      <c r="M63" s="136"/>
      <c r="N63" s="136"/>
      <c r="O63" s="136"/>
      <c r="P63" s="138"/>
      <c r="Q63" s="220"/>
      <c r="R63" s="220"/>
      <c r="S63" s="140"/>
      <c r="T63" s="194"/>
      <c r="U63" s="162"/>
    </row>
    <row r="64" spans="2:23" ht="5.25" customHeight="1">
      <c r="B64" s="151"/>
      <c r="C64" s="125"/>
      <c r="D64" s="125"/>
      <c r="E64" s="139"/>
      <c r="F64" s="139"/>
      <c r="G64" s="139"/>
      <c r="H64" s="139"/>
      <c r="I64" s="139"/>
      <c r="J64" s="139"/>
      <c r="K64" s="139"/>
      <c r="L64" s="139"/>
      <c r="M64" s="139"/>
      <c r="N64" s="139"/>
      <c r="O64" s="139"/>
      <c r="P64" s="139"/>
      <c r="Q64" s="139"/>
      <c r="R64" s="139"/>
      <c r="S64" s="139"/>
      <c r="T64" s="196"/>
      <c r="U64" s="163"/>
    </row>
    <row r="65" spans="2:23">
      <c r="B65" s="123"/>
      <c r="C65" s="123"/>
      <c r="D65" s="123"/>
      <c r="E65" s="150"/>
      <c r="F65" s="150"/>
      <c r="G65" s="150"/>
      <c r="H65" s="150"/>
      <c r="I65" s="150"/>
      <c r="J65" s="150"/>
      <c r="K65" s="150"/>
      <c r="L65" s="150"/>
      <c r="M65" s="150"/>
      <c r="N65" s="150"/>
      <c r="O65" s="150"/>
      <c r="P65" s="150"/>
      <c r="Q65" s="150"/>
      <c r="R65" s="150"/>
      <c r="S65" s="989"/>
    </row>
    <row r="66" spans="2:23">
      <c r="B66" s="123"/>
      <c r="C66" s="123"/>
      <c r="D66" s="123"/>
      <c r="E66" s="150"/>
      <c r="F66" s="150"/>
      <c r="G66" s="150"/>
      <c r="H66" s="150"/>
      <c r="I66" s="150"/>
      <c r="J66" s="150"/>
      <c r="K66" s="150"/>
      <c r="L66" s="150"/>
      <c r="M66" s="150"/>
      <c r="N66" s="150"/>
      <c r="O66" s="150"/>
      <c r="P66" s="150"/>
      <c r="Q66" s="2194">
        <f>G29+Q29+G56+Q56+'Pg 19 - Part 9 (2)'!G29+'Pg 19 - Part 9 (2)'!Q29+'Pg 19 - Part 9 (2)'!G56+'Pg 19 - Part 9 (2)'!Q56+'Pg 19 - Part 9 (3)'!G29+'Pg 19 - Part 9 (3)'!Q29+'Pg 19 - Part 9 (3)'!G56+'Pg 19 - Part 9 (3)'!Q56+'Pg 19 - Part 9 (4)'!G29+'Pg 19 - Part 9 (4)'!Q29+'Pg 19 - Part 9 (4)'!G56+'Pg 19 - Part 9 (4)'!Q56+'Pg 19 - Part 9 (5)'!G29+'Pg 19 - Part 9 (5)'!Q29+'Pg 19 - Part 9 (5)'!G56+'Pg 19 - Part 9 (5)'!Q56+'Pg 19 - Part 9 (6)'!G29+'Pg 19 - Part 9 (6)'!Q29+'Pg 19 - Part 9 (6)'!G56+'Pg 19 - Part 9 (6)'!Q56+'Pg 19 - Part 9 (7)'!G29+'Pg 19 - Part 9 (7)'!Q29+'Pg 19 - Part 9 (7)'!G56+'Pg 19 - Part 9 (7)'!Q56+'Pg 19 - Part 9 (8)'!G29+'Pg 19 - Part 9 (8)'!Q29+'Pg 19 - Part 9 (8)'!G56+'Pg 19 - Part 9 (8)'!Q56+'Pg 19 - Part 9 (9)'!G29+'Pg 19 - Part 9 (9)'!Q29+'Pg 19 - Part 9 (9)'!G56+'Pg 19 - Part 9 (9)'!Q56+'Pg 19 - Part 9 (10)'!G29+'Pg 19 - Part 9 (10)'!Q29+'Pg 19 - Part 9 (10)'!G56+'Pg 19 - Part 9 (10)'!Q56+'Pg 19 - Part 9 (11)'!G29+'Pg 19 - Part 9 (11)'!Q29+'Pg 19 - Part 9 (11)'!G56+'Pg 19 - Part 9 (11)'!Q56+'Pg 19 - Part 9 (12)'!G29+'Pg 19 - Part 9 (12)'!Q29+'Pg 19 - Part 9 (12)'!G56+'Pg 19 - Part 9 (12)'!Q56+'Pg 19 - Part 9 (13)'!G29+'Pg 19 - Part 9 (13)'!Q29+'Pg 19 - Part 9 (13)'!G56+'Pg 19 - Part 9 (13)'!Q56+'Pg 19 - Part 9 (14)'!G29+'Pg 19 - Part 9 (14)'!Q29+'Pg 19 - Part 9 (14)'!G56+'Pg 19 - Part 9 (14)'!Q56+'Pg 19 - Part 9 (15)'!G29+'Pg 19 - Part 9 (15)'!Q29+'Pg 19 - Part 9 (15)'!G56+'Pg 19 - Part 9 (15)'!Q56+'Pg 19 - Part 9 (16)'!G29+'Pg 19 - Part 9 (16)'!Q29+'Pg 19 - Part 9 (16)'!G56+'Pg 19 - Part 9 (16)'!Q56+'Pg 19 - Part 9 (17)'!G29+'Pg 19 - Part 9 (17)'!Q29+'Pg 19 - Part 9 (17)'!G56+'Pg 19 - Part 9 (17)'!Q56+'Pg 19 - Part 9 (18)'!G29+'Pg 19 - Part 9 (18)'!Q29+'Pg 19 - Part 9 (18)'!G56+'Pg 19 - Part 9 (18)'!Q56+'Pg 19 - Part 9 (19)'!G29+'Pg 19 - Part 9 (19)'!Q29+'Pg 19 - Part 9 (19)'!G56+'Pg 19 - Part 9 (19)'!Q56+'Pg 19 - Part 9 (20)'!G29+'Pg 19 - Part 9 (20)'!Q29+'Pg 19 - Part 9 (20)'!G56+'Pg 19 - Part 9 (20)'!Q56+'Pg 19 - Part 9 (21)'!G29+'Pg 19 - Part 9 (21)'!Q29+'Pg 19 - Part 9 (21)'!G56+'Pg 19 - Part 9 (21)'!Q56+'Pg 19 - Part 9 (22)'!G29+'Pg 19 - Part 9 (22)'!Q29+'Pg 19 - Part 9 (22)'!G56+'Pg 19 - Part 9 (22)'!Q56+'Pg 19 - Part 9 (23)'!G29+'Pg 19 - Part 9 (23)'!Q29+'Pg 19 - Part 9 (23)'!G56+'Pg 19 - Part 9 (23)'!Q56+'Pg 19 - Part 9 (24)'!G29+'Pg 19 - Part 9 (24)'!Q29+'Pg 19 - Part 9 (24)'!G56+'Pg 19 - Part 9 (24)'!Q56+'Pg 19 - Part 9 (25)'!G29+'Pg 19 - Part 9 (25)'!Q29+'Pg 19 - Part 9 (25)'!G56+'Pg 19 - Part 9 (25)'!Q56+'Pg 19 - Part 9 (26)'!G29+'Pg 19 - Part 9 (26)'!Q29+'Pg 19 - Part 9 (26)'!G56+'Pg 19 - Part 9 (26)'!Q56+'Pg 19 - Part 9 (27)'!G29+'Pg 19 - Part 9 (27)'!Q29+'Pg 19 - Part 9 (27)'!G56+'Pg 19 - Part 9 (27)'!Q56+'Pg 19 - Part 9 (28)'!G29+'Pg 19 - Part 9 (28)'!Q29+'Pg 19 - Part 9 (28)'!G56+'Pg 19 - Part 9 (28)'!Q56+'Pg 19 - Part 9 (29)'!G29+'Pg 19 - Part 9 (29)'!Q29+'Pg 19 - Part 9 (29)'!G56+'Pg 19 - Part 9 (29)'!Q56+'Pg 19 - Part 9 (30)'!G29+'Pg 19 - Part 9 (30)'!Q29+'Pg 19 - Part 9 (30)'!G56+'Pg 19 - Part 9 (30)'!Q56+'Pg 19 - Part 9 (31)'!G29+'Pg 19 - Part 9 (31)'!Q29+'Pg 19 - Part 9 (31)'!G56+'Pg 19 - Part 9 (31)'!Q56+'Pg 19 - Part 9 (32)'!G29+'Pg 19 - Part 9 (32)'!Q29+'Pg 19 - Part 9 (32)'!G56+'Pg 19 - Part 9 (32)'!Q56+'Pg 19 - Part 9 (33)'!G29+'Pg 19 - Part 9 (33)'!Q29+'Pg 19 - Part 9 (33)'!G56+'Pg 19 - Part 9 (33)'!Q56+'Pg 19 - Part 9 (34)'!G29+'Pg 19 - Part 9 (34)'!Q29+'Pg 19 - Part 9 (34)'!G56+'Pg 19 - Part 9 (34)'!Q56+'Pg 19 - Part 9 (35)'!G29+'Pg 19 - Part 9 (35)'!Q29+'Pg 19 - Part 9 (35)'!G56+'Pg 19 - Part 9 (35)'!Q56+'Pg 19 - Part 9 (36)'!G29+'Pg 19 - Part 9 (36)'!Q29+'Pg 19 - Part 9 (36)'!G56+'Pg 19 - Part 9 (36)'!Q56+'Pg 19 - Part 9 (37)'!G29+'Pg 19 - Part 9 (37)'!Q29+'Pg 19 - Part 9 (37)'!G56+'Pg 19 - Part 9 (37)'!Q56+'Pg 19 - Part 9 (38)'!G29+'Pg 19 - Part 9 (38)'!Q29+'Pg 19 - Part 9 (38)'!G56+'Pg 19 - Part 9 (38)'!Q56+'Pg 19 - Part 9 (39)'!G29+'Pg 19 - Part 9 (39)'!Q29+'Pg 19 - Part 9 (39)'!G56+'Pg 19 - Part 9 (39)'!Q56+'Pg 19 - Part 9 (40)'!G29+'Pg 19 - Part 9 (40)'!Q29+'Pg 19 - Part 9 (40)'!G56+'Pg 19 - Part 9 (40)'!Q56</f>
        <v>0</v>
      </c>
      <c r="R66" s="2194"/>
      <c r="S66" s="2194"/>
      <c r="W66"/>
    </row>
    <row r="67" spans="2:23">
      <c r="B67" s="123"/>
      <c r="C67" s="123"/>
      <c r="D67" s="123"/>
      <c r="E67" s="150"/>
      <c r="F67" s="150"/>
      <c r="G67" s="150"/>
      <c r="H67" s="150"/>
      <c r="I67" s="150"/>
      <c r="J67" s="150"/>
      <c r="K67" s="150"/>
      <c r="L67" s="150"/>
      <c r="M67" s="150"/>
      <c r="N67" s="150"/>
      <c r="O67" s="150"/>
      <c r="P67" s="150"/>
      <c r="Q67" s="990"/>
      <c r="R67" s="990"/>
      <c r="S67" s="991" t="s">
        <v>208</v>
      </c>
    </row>
  </sheetData>
  <sheetProtection password="93EE" sheet="1" objects="1" scenarios="1"/>
  <mergeCells count="156">
    <mergeCell ref="D35:I35"/>
    <mergeCell ref="I47:J47"/>
    <mergeCell ref="F42:G42"/>
    <mergeCell ref="G55:I55"/>
    <mergeCell ref="P42:Q42"/>
    <mergeCell ref="P46:Q46"/>
    <mergeCell ref="P44:Q44"/>
    <mergeCell ref="F43:G43"/>
    <mergeCell ref="I43:J43"/>
    <mergeCell ref="I40:J40"/>
    <mergeCell ref="P45:Q45"/>
    <mergeCell ref="Q55:S55"/>
    <mergeCell ref="S49:T49"/>
    <mergeCell ref="S47:T47"/>
    <mergeCell ref="P49:Q49"/>
    <mergeCell ref="S43:T43"/>
    <mergeCell ref="S50:T50"/>
    <mergeCell ref="S42:T42"/>
    <mergeCell ref="S45:T45"/>
    <mergeCell ref="S44:T44"/>
    <mergeCell ref="S54:T54"/>
    <mergeCell ref="P50:Q50"/>
    <mergeCell ref="S46:T46"/>
    <mergeCell ref="F51:G51"/>
    <mergeCell ref="F39:G39"/>
    <mergeCell ref="F47:G47"/>
    <mergeCell ref="I42:J42"/>
    <mergeCell ref="I45:J45"/>
    <mergeCell ref="I49:J49"/>
    <mergeCell ref="I53:J53"/>
    <mergeCell ref="F53:G53"/>
    <mergeCell ref="F41:G41"/>
    <mergeCell ref="F54:G54"/>
    <mergeCell ref="I54:J54"/>
    <mergeCell ref="F44:G44"/>
    <mergeCell ref="I44:J44"/>
    <mergeCell ref="F50:G50"/>
    <mergeCell ref="I50:J50"/>
    <mergeCell ref="I51:J51"/>
    <mergeCell ref="Q66:S66"/>
    <mergeCell ref="Q61:S62"/>
    <mergeCell ref="G57:I57"/>
    <mergeCell ref="I48:J48"/>
    <mergeCell ref="P48:Q48"/>
    <mergeCell ref="S48:T48"/>
    <mergeCell ref="F48:G48"/>
    <mergeCell ref="F49:G49"/>
    <mergeCell ref="F45:G45"/>
    <mergeCell ref="P47:Q47"/>
    <mergeCell ref="S51:T51"/>
    <mergeCell ref="P53:Q53"/>
    <mergeCell ref="S53:T53"/>
    <mergeCell ref="P52:Q52"/>
    <mergeCell ref="S52:T52"/>
    <mergeCell ref="P54:Q54"/>
    <mergeCell ref="P51:Q51"/>
    <mergeCell ref="G58:I58"/>
    <mergeCell ref="F52:G52"/>
    <mergeCell ref="I52:J52"/>
    <mergeCell ref="Q58:S58"/>
    <mergeCell ref="Q56:S56"/>
    <mergeCell ref="G56:I56"/>
    <mergeCell ref="F23:G23"/>
    <mergeCell ref="P18:Q18"/>
    <mergeCell ref="F21:G21"/>
    <mergeCell ref="I22:J22"/>
    <mergeCell ref="I23:J23"/>
    <mergeCell ref="F22:G22"/>
    <mergeCell ref="I18:J18"/>
    <mergeCell ref="F46:G46"/>
    <mergeCell ref="I46:J46"/>
    <mergeCell ref="I19:J19"/>
    <mergeCell ref="F20:G20"/>
    <mergeCell ref="I20:J20"/>
    <mergeCell ref="I26:J26"/>
    <mergeCell ref="G29:I29"/>
    <mergeCell ref="I21:J21"/>
    <mergeCell ref="F40:G40"/>
    <mergeCell ref="B37:I37"/>
    <mergeCell ref="I24:J24"/>
    <mergeCell ref="I25:J25"/>
    <mergeCell ref="I27:J27"/>
    <mergeCell ref="I39:J39"/>
    <mergeCell ref="P43:Q43"/>
    <mergeCell ref="G30:I30"/>
    <mergeCell ref="F27:G27"/>
    <mergeCell ref="S41:T41"/>
    <mergeCell ref="L37:S37"/>
    <mergeCell ref="P39:Q39"/>
    <mergeCell ref="S26:T26"/>
    <mergeCell ref="Q28:S28"/>
    <mergeCell ref="P22:Q22"/>
    <mergeCell ref="I16:J16"/>
    <mergeCell ref="S19:T19"/>
    <mergeCell ref="S18:T18"/>
    <mergeCell ref="S20:T20"/>
    <mergeCell ref="S21:T21"/>
    <mergeCell ref="S17:T17"/>
    <mergeCell ref="I41:J41"/>
    <mergeCell ref="I17:J17"/>
    <mergeCell ref="G31:I31"/>
    <mergeCell ref="F26:G26"/>
    <mergeCell ref="F24:G24"/>
    <mergeCell ref="F25:G25"/>
    <mergeCell ref="G28:I28"/>
    <mergeCell ref="P26:Q26"/>
    <mergeCell ref="P23:Q23"/>
    <mergeCell ref="Q31:S31"/>
    <mergeCell ref="P41:Q41"/>
    <mergeCell ref="S39:T39"/>
    <mergeCell ref="U3:U4"/>
    <mergeCell ref="B6:T6"/>
    <mergeCell ref="F12:G12"/>
    <mergeCell ref="D8:I8"/>
    <mergeCell ref="B10:I10"/>
    <mergeCell ref="I12:J12"/>
    <mergeCell ref="U6:U8"/>
    <mergeCell ref="R4:T4"/>
    <mergeCell ref="S12:T12"/>
    <mergeCell ref="L10:S10"/>
    <mergeCell ref="P12:Q12"/>
    <mergeCell ref="F15:G15"/>
    <mergeCell ref="F16:G16"/>
    <mergeCell ref="I13:J13"/>
    <mergeCell ref="I14:J14"/>
    <mergeCell ref="F13:G13"/>
    <mergeCell ref="I15:J15"/>
    <mergeCell ref="F14:G14"/>
    <mergeCell ref="P13:Q13"/>
    <mergeCell ref="P21:Q21"/>
    <mergeCell ref="P15:Q15"/>
    <mergeCell ref="P19:Q19"/>
    <mergeCell ref="P16:Q16"/>
    <mergeCell ref="P20:Q20"/>
    <mergeCell ref="P17:Q17"/>
    <mergeCell ref="F17:G17"/>
    <mergeCell ref="F18:G18"/>
    <mergeCell ref="F19:G19"/>
    <mergeCell ref="S15:T15"/>
    <mergeCell ref="N8:S8"/>
    <mergeCell ref="P40:Q40"/>
    <mergeCell ref="P24:Q24"/>
    <mergeCell ref="Q29:S29"/>
    <mergeCell ref="S13:T13"/>
    <mergeCell ref="P14:Q14"/>
    <mergeCell ref="S14:T14"/>
    <mergeCell ref="S16:T16"/>
    <mergeCell ref="S23:T23"/>
    <mergeCell ref="S40:T40"/>
    <mergeCell ref="S25:T25"/>
    <mergeCell ref="S22:T22"/>
    <mergeCell ref="S24:T24"/>
    <mergeCell ref="P25:Q25"/>
    <mergeCell ref="S27:T27"/>
    <mergeCell ref="N35:S35"/>
    <mergeCell ref="P27:Q27"/>
  </mergeCells>
  <conditionalFormatting sqref="C13:D27 C40:D54 M13:N27 M40:N54 H14:H26 H41:H53 R14:R26 R41:R53">
    <cfRule type="cellIs" dxfId="8323" priority="32" operator="equal">
      <formula>"varies"</formula>
    </cfRule>
  </conditionalFormatting>
  <conditionalFormatting sqref="S65 S60">
    <cfRule type="cellIs" dxfId="8322" priority="2" operator="equal">
      <formula>"UPDATE FORMULA"</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K53"/>
  <sheetViews>
    <sheetView showGridLines="0" workbookViewId="0">
      <selection activeCell="C7" sqref="C7:G9"/>
    </sheetView>
  </sheetViews>
  <sheetFormatPr defaultColWidth="9.140625" defaultRowHeight="15"/>
  <cols>
    <col min="1" max="1" width="10.5703125" customWidth="1"/>
    <col min="2" max="2" width="1.42578125" style="2" customWidth="1"/>
    <col min="3" max="3" width="70" style="2" customWidth="1"/>
    <col min="4" max="6" width="13.5703125" customWidth="1"/>
    <col min="7" max="7" width="17" customWidth="1"/>
    <col min="9" max="10" width="18.42578125" customWidth="1"/>
  </cols>
  <sheetData>
    <row r="1" spans="1:11">
      <c r="G1" s="1086" t="str">
        <f>CONCATENATE("ACCOUNTING PERIOD:  ",'General Data Input tab'!$D$2)</f>
        <v>ACCOUNTING PERIOD:  0</v>
      </c>
    </row>
    <row r="2" spans="1:11">
      <c r="B2" s="214" t="s">
        <v>1451</v>
      </c>
      <c r="C2" s="1"/>
    </row>
    <row r="3" spans="1:11" ht="15.75">
      <c r="B3" s="3"/>
      <c r="C3" s="104" t="s">
        <v>960</v>
      </c>
      <c r="D3" s="104"/>
      <c r="E3" s="4"/>
      <c r="F3" s="1403"/>
      <c r="G3" s="1404" t="s">
        <v>599</v>
      </c>
    </row>
    <row r="4" spans="1:11" s="380" customFormat="1" ht="21" customHeight="1">
      <c r="B4" s="555"/>
      <c r="C4" s="1080">
        <f>'General Data Input tab'!C17</f>
        <v>0</v>
      </c>
      <c r="D4" s="378"/>
      <c r="E4" s="1081"/>
      <c r="F4" s="1405"/>
      <c r="G4" s="1406" t="str">
        <f>IF('General Data Input tab'!M14&gt;0,'General Data Input tab'!M14," ")</f>
        <v xml:space="preserve"> </v>
      </c>
      <c r="I4" s="378"/>
      <c r="J4" s="378"/>
    </row>
    <row r="5" spans="1:11" ht="3.75" customHeight="1">
      <c r="B5" s="73"/>
      <c r="C5" s="38"/>
      <c r="D5" s="38"/>
      <c r="E5" s="4"/>
      <c r="F5" s="12"/>
      <c r="G5" s="113"/>
      <c r="H5" s="12"/>
      <c r="I5" s="25"/>
      <c r="J5" s="25"/>
      <c r="K5" s="19"/>
    </row>
    <row r="6" spans="1:11" ht="6.75" customHeight="1">
      <c r="B6" s="73"/>
      <c r="C6" s="38"/>
      <c r="D6" s="38"/>
      <c r="E6" s="4"/>
      <c r="F6" s="4"/>
      <c r="G6" s="13"/>
      <c r="H6" s="12"/>
      <c r="I6" s="25"/>
      <c r="J6" s="25"/>
      <c r="K6" s="19"/>
    </row>
    <row r="7" spans="1:11" ht="20.100000000000001" customHeight="1">
      <c r="B7" s="14"/>
      <c r="C7" s="1503" t="s">
        <v>1657</v>
      </c>
      <c r="D7" s="1503"/>
      <c r="E7" s="1503"/>
      <c r="F7" s="1503"/>
      <c r="G7" s="1504"/>
      <c r="J7" s="19"/>
      <c r="K7" s="19"/>
    </row>
    <row r="8" spans="1:11" ht="12.95" customHeight="1">
      <c r="B8" s="14"/>
      <c r="C8" s="1503"/>
      <c r="D8" s="1503"/>
      <c r="E8" s="1503"/>
      <c r="F8" s="1503"/>
      <c r="G8" s="1504"/>
    </row>
    <row r="9" spans="1:11" ht="12.95" customHeight="1">
      <c r="B9" s="6"/>
      <c r="C9" s="1505"/>
      <c r="D9" s="1505"/>
      <c r="E9" s="1505"/>
      <c r="F9" s="1505"/>
      <c r="G9" s="1506"/>
    </row>
    <row r="10" spans="1:11" ht="18" customHeight="1">
      <c r="B10" s="1507"/>
      <c r="C10" s="1508"/>
      <c r="D10" s="1508"/>
      <c r="E10" s="1508"/>
      <c r="F10" s="1508"/>
      <c r="G10" s="1509"/>
    </row>
    <row r="11" spans="1:11" ht="18" customHeight="1">
      <c r="B11" s="1510"/>
      <c r="C11" s="1511"/>
      <c r="D11" s="1511"/>
      <c r="E11" s="1511"/>
      <c r="F11" s="1511"/>
      <c r="G11" s="1512"/>
    </row>
    <row r="12" spans="1:11" ht="18" customHeight="1">
      <c r="B12" s="1510"/>
      <c r="C12" s="1511"/>
      <c r="D12" s="1511"/>
      <c r="E12" s="1511"/>
      <c r="F12" s="1511"/>
      <c r="G12" s="1512"/>
    </row>
    <row r="13" spans="1:11" ht="18" customHeight="1">
      <c r="B13" s="1510"/>
      <c r="C13" s="1511"/>
      <c r="D13" s="1511"/>
      <c r="E13" s="1511"/>
      <c r="F13" s="1511"/>
      <c r="G13" s="1512"/>
    </row>
    <row r="14" spans="1:11" ht="18" customHeight="1">
      <c r="B14" s="1510"/>
      <c r="C14" s="1511"/>
      <c r="D14" s="1511"/>
      <c r="E14" s="1511"/>
      <c r="F14" s="1511"/>
      <c r="G14" s="1512"/>
    </row>
    <row r="15" spans="1:11" ht="18" customHeight="1">
      <c r="A15" s="1502"/>
      <c r="B15" s="1510"/>
      <c r="C15" s="1511"/>
      <c r="D15" s="1511"/>
      <c r="E15" s="1511"/>
      <c r="F15" s="1511"/>
      <c r="G15" s="1512"/>
      <c r="I15" s="1335"/>
      <c r="J15" s="1334"/>
    </row>
    <row r="16" spans="1:11" ht="18" customHeight="1">
      <c r="A16" s="1502"/>
      <c r="B16" s="1510"/>
      <c r="C16" s="1511"/>
      <c r="D16" s="1511"/>
      <c r="E16" s="1511"/>
      <c r="F16" s="1511"/>
      <c r="G16" s="1512"/>
      <c r="I16" s="1335"/>
      <c r="J16" s="1334"/>
    </row>
    <row r="17" spans="1:7" ht="18" customHeight="1">
      <c r="A17" s="1502"/>
      <c r="B17" s="1510"/>
      <c r="C17" s="1511"/>
      <c r="D17" s="1511"/>
      <c r="E17" s="1511"/>
      <c r="F17" s="1511"/>
      <c r="G17" s="1512"/>
    </row>
    <row r="18" spans="1:7" ht="18" customHeight="1">
      <c r="A18" s="1502"/>
      <c r="B18" s="1510"/>
      <c r="C18" s="1511"/>
      <c r="D18" s="1511"/>
      <c r="E18" s="1511"/>
      <c r="F18" s="1511"/>
      <c r="G18" s="1512"/>
    </row>
    <row r="19" spans="1:7" ht="18" customHeight="1">
      <c r="A19" s="1502"/>
      <c r="B19" s="1510"/>
      <c r="C19" s="1511"/>
      <c r="D19" s="1511"/>
      <c r="E19" s="1511"/>
      <c r="F19" s="1511"/>
      <c r="G19" s="1512"/>
    </row>
    <row r="20" spans="1:7" ht="18" customHeight="1">
      <c r="A20" s="1502"/>
      <c r="B20" s="1510"/>
      <c r="C20" s="1511"/>
      <c r="D20" s="1511"/>
      <c r="E20" s="1511"/>
      <c r="F20" s="1511"/>
      <c r="G20" s="1512"/>
    </row>
    <row r="21" spans="1:7" ht="18" customHeight="1">
      <c r="A21" s="1502"/>
      <c r="B21" s="1510"/>
      <c r="C21" s="1511"/>
      <c r="D21" s="1511"/>
      <c r="E21" s="1511"/>
      <c r="F21" s="1511"/>
      <c r="G21" s="1512"/>
    </row>
    <row r="22" spans="1:7" ht="18" customHeight="1">
      <c r="A22" s="1502"/>
      <c r="B22" s="1510"/>
      <c r="C22" s="1511"/>
      <c r="D22" s="1511"/>
      <c r="E22" s="1511"/>
      <c r="F22" s="1511"/>
      <c r="G22" s="1512"/>
    </row>
    <row r="23" spans="1:7" ht="18" customHeight="1">
      <c r="B23" s="1510"/>
      <c r="C23" s="1511"/>
      <c r="D23" s="1511"/>
      <c r="E23" s="1511"/>
      <c r="F23" s="1511"/>
      <c r="G23" s="1512"/>
    </row>
    <row r="24" spans="1:7" ht="18" customHeight="1">
      <c r="B24" s="1510"/>
      <c r="C24" s="1511"/>
      <c r="D24" s="1511"/>
      <c r="E24" s="1511"/>
      <c r="F24" s="1511"/>
      <c r="G24" s="1512"/>
    </row>
    <row r="25" spans="1:7" ht="18" customHeight="1">
      <c r="B25" s="1510"/>
      <c r="C25" s="1511"/>
      <c r="D25" s="1511"/>
      <c r="E25" s="1511"/>
      <c r="F25" s="1511"/>
      <c r="G25" s="1512"/>
    </row>
    <row r="26" spans="1:7" ht="18" customHeight="1">
      <c r="B26" s="1510"/>
      <c r="C26" s="1511"/>
      <c r="D26" s="1511"/>
      <c r="E26" s="1511"/>
      <c r="F26" s="1511"/>
      <c r="G26" s="1512"/>
    </row>
    <row r="27" spans="1:7" ht="18" customHeight="1">
      <c r="B27" s="1510"/>
      <c r="C27" s="1511"/>
      <c r="D27" s="1511"/>
      <c r="E27" s="1511"/>
      <c r="F27" s="1511"/>
      <c r="G27" s="1512"/>
    </row>
    <row r="28" spans="1:7" ht="18" customHeight="1">
      <c r="B28" s="1510"/>
      <c r="C28" s="1511"/>
      <c r="D28" s="1511"/>
      <c r="E28" s="1511"/>
      <c r="F28" s="1511"/>
      <c r="G28" s="1512"/>
    </row>
    <row r="29" spans="1:7" ht="18" customHeight="1">
      <c r="B29" s="1510"/>
      <c r="C29" s="1511"/>
      <c r="D29" s="1511"/>
      <c r="E29" s="1511"/>
      <c r="F29" s="1511"/>
      <c r="G29" s="1512"/>
    </row>
    <row r="30" spans="1:7" ht="18" customHeight="1">
      <c r="B30" s="1510"/>
      <c r="C30" s="1511"/>
      <c r="D30" s="1511"/>
      <c r="E30" s="1511"/>
      <c r="F30" s="1511"/>
      <c r="G30" s="1512"/>
    </row>
    <row r="31" spans="1:7" ht="18" customHeight="1">
      <c r="B31" s="1510"/>
      <c r="C31" s="1511"/>
      <c r="D31" s="1511"/>
      <c r="E31" s="1511"/>
      <c r="F31" s="1511"/>
      <c r="G31" s="1512"/>
    </row>
    <row r="32" spans="1:7" ht="18" customHeight="1">
      <c r="B32" s="1510"/>
      <c r="C32" s="1511"/>
      <c r="D32" s="1511"/>
      <c r="E32" s="1511"/>
      <c r="F32" s="1511"/>
      <c r="G32" s="1512"/>
    </row>
    <row r="33" spans="2:7" ht="18" customHeight="1">
      <c r="B33" s="1510"/>
      <c r="C33" s="1511"/>
      <c r="D33" s="1511"/>
      <c r="E33" s="1511"/>
      <c r="F33" s="1511"/>
      <c r="G33" s="1512"/>
    </row>
    <row r="34" spans="2:7" ht="18" customHeight="1">
      <c r="B34" s="1510"/>
      <c r="C34" s="1511"/>
      <c r="D34" s="1511"/>
      <c r="E34" s="1511"/>
      <c r="F34" s="1511"/>
      <c r="G34" s="1512"/>
    </row>
    <row r="35" spans="2:7" ht="18" customHeight="1">
      <c r="B35" s="1510"/>
      <c r="C35" s="1511"/>
      <c r="D35" s="1511"/>
      <c r="E35" s="1511"/>
      <c r="F35" s="1511"/>
      <c r="G35" s="1512"/>
    </row>
    <row r="36" spans="2:7" ht="18" customHeight="1">
      <c r="B36" s="1510"/>
      <c r="C36" s="1511"/>
      <c r="D36" s="1511"/>
      <c r="E36" s="1511"/>
      <c r="F36" s="1511"/>
      <c r="G36" s="1512"/>
    </row>
    <row r="37" spans="2:7" ht="18" customHeight="1">
      <c r="B37" s="1510"/>
      <c r="C37" s="1511"/>
      <c r="D37" s="1511"/>
      <c r="E37" s="1511"/>
      <c r="F37" s="1511"/>
      <c r="G37" s="1512"/>
    </row>
    <row r="38" spans="2:7" ht="18" customHeight="1">
      <c r="B38" s="1510"/>
      <c r="C38" s="1511"/>
      <c r="D38" s="1511"/>
      <c r="E38" s="1511"/>
      <c r="F38" s="1511"/>
      <c r="G38" s="1512"/>
    </row>
    <row r="39" spans="2:7" ht="18" customHeight="1">
      <c r="B39" s="1510"/>
      <c r="C39" s="1511"/>
      <c r="D39" s="1511"/>
      <c r="E39" s="1511"/>
      <c r="F39" s="1511"/>
      <c r="G39" s="1512"/>
    </row>
    <row r="40" spans="2:7" ht="18" customHeight="1">
      <c r="B40" s="1510"/>
      <c r="C40" s="1511"/>
      <c r="D40" s="1511"/>
      <c r="E40" s="1511"/>
      <c r="F40" s="1511"/>
      <c r="G40" s="1512"/>
    </row>
    <row r="41" spans="2:7" ht="18" customHeight="1">
      <c r="B41" s="1510"/>
      <c r="C41" s="1511"/>
      <c r="D41" s="1511"/>
      <c r="E41" s="1511"/>
      <c r="F41" s="1511"/>
      <c r="G41" s="1512"/>
    </row>
    <row r="42" spans="2:7" ht="18" customHeight="1">
      <c r="B42" s="1510"/>
      <c r="C42" s="1511"/>
      <c r="D42" s="1511"/>
      <c r="E42" s="1511"/>
      <c r="F42" s="1511"/>
      <c r="G42" s="1512"/>
    </row>
    <row r="43" spans="2:7" ht="18" customHeight="1">
      <c r="B43" s="1510"/>
      <c r="C43" s="1511"/>
      <c r="D43" s="1511"/>
      <c r="E43" s="1511"/>
      <c r="F43" s="1511"/>
      <c r="G43" s="1512"/>
    </row>
    <row r="44" spans="2:7" ht="18" customHeight="1">
      <c r="B44" s="1510"/>
      <c r="C44" s="1511"/>
      <c r="D44" s="1511"/>
      <c r="E44" s="1511"/>
      <c r="F44" s="1511"/>
      <c r="G44" s="1512"/>
    </row>
    <row r="45" spans="2:7" ht="18" customHeight="1">
      <c r="B45" s="1510"/>
      <c r="C45" s="1511"/>
      <c r="D45" s="1511"/>
      <c r="E45" s="1511"/>
      <c r="F45" s="1511"/>
      <c r="G45" s="1512"/>
    </row>
    <row r="46" spans="2:7" ht="18" customHeight="1">
      <c r="B46" s="1510"/>
      <c r="C46" s="1511"/>
      <c r="D46" s="1511"/>
      <c r="E46" s="1511"/>
      <c r="F46" s="1511"/>
      <c r="G46" s="1512"/>
    </row>
    <row r="47" spans="2:7" ht="18" customHeight="1">
      <c r="B47" s="1510"/>
      <c r="C47" s="1511"/>
      <c r="D47" s="1511"/>
      <c r="E47" s="1511"/>
      <c r="F47" s="1511"/>
      <c r="G47" s="1512"/>
    </row>
    <row r="48" spans="2:7" ht="18" customHeight="1">
      <c r="B48" s="1510"/>
      <c r="C48" s="1511"/>
      <c r="D48" s="1511"/>
      <c r="E48" s="1511"/>
      <c r="F48" s="1511"/>
      <c r="G48" s="1512"/>
    </row>
    <row r="49" spans="2:7" ht="18" customHeight="1">
      <c r="B49" s="1510"/>
      <c r="C49" s="1511"/>
      <c r="D49" s="1511"/>
      <c r="E49" s="1511"/>
      <c r="F49" s="1511"/>
      <c r="G49" s="1512"/>
    </row>
    <row r="50" spans="2:7" ht="18" customHeight="1">
      <c r="B50" s="1510"/>
      <c r="C50" s="1511"/>
      <c r="D50" s="1511"/>
      <c r="E50" s="1511"/>
      <c r="F50" s="1511"/>
      <c r="G50" s="1512"/>
    </row>
    <row r="51" spans="2:7" ht="18" customHeight="1">
      <c r="B51" s="1510"/>
      <c r="C51" s="1511"/>
      <c r="D51" s="1511"/>
      <c r="E51" s="1511"/>
      <c r="F51" s="1511"/>
      <c r="G51" s="1512"/>
    </row>
    <row r="52" spans="2:7" ht="18" customHeight="1">
      <c r="B52" s="1510"/>
      <c r="C52" s="1511"/>
      <c r="D52" s="1511"/>
      <c r="E52" s="1511"/>
      <c r="F52" s="1511"/>
      <c r="G52" s="1512"/>
    </row>
    <row r="53" spans="2:7" ht="18" customHeight="1">
      <c r="B53" s="1513"/>
      <c r="C53" s="1514"/>
      <c r="D53" s="1514"/>
      <c r="E53" s="1514"/>
      <c r="F53" s="1514"/>
      <c r="G53" s="1515"/>
    </row>
  </sheetData>
  <sheetProtection password="93EE" sheet="1" objects="1" scenarios="1" formatCells="0" formatRows="0" insertRows="0" deleteRows="0"/>
  <mergeCells count="3">
    <mergeCell ref="A15:A22"/>
    <mergeCell ref="C7:G9"/>
    <mergeCell ref="B10:G53"/>
  </mergeCells>
  <printOptions horizontalCentered="1"/>
  <pageMargins left="0" right="0" top="0.25" bottom="0.5" header="0.3" footer="0.3"/>
  <pageSetup scale="78" fitToHeight="100" orientation="portrait" r:id="rId1"/>
  <headerFooter>
    <oddFooter>&amp;L&amp;9U.S. Copyright Office&amp;R&amp;9Form SA3E Long Form (Rev. 05-17)</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1:AA67"/>
  <sheetViews>
    <sheetView showGridLines="0" topLeftCell="A37" workbookViewId="0">
      <selection activeCell="A37" sqref="A37"/>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792</v>
      </c>
      <c r="E7" s="332" t="s">
        <v>787</v>
      </c>
      <c r="F7" s="332"/>
      <c r="G7" s="332"/>
      <c r="H7" s="332"/>
      <c r="I7" s="332"/>
      <c r="J7" s="333"/>
      <c r="K7" s="132"/>
      <c r="L7" s="331"/>
      <c r="M7" s="332"/>
      <c r="N7" s="1012" t="s">
        <v>793</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794</v>
      </c>
      <c r="E34" s="332" t="s">
        <v>787</v>
      </c>
      <c r="F34" s="332"/>
      <c r="G34" s="332"/>
      <c r="H34" s="332"/>
      <c r="I34" s="332"/>
      <c r="J34" s="333"/>
      <c r="K34" s="132"/>
      <c r="L34" s="331"/>
      <c r="M34" s="332"/>
      <c r="N34" s="1012" t="s">
        <v>795</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8321" priority="26" operator="equal">
      <formula>"varies"</formula>
    </cfRule>
  </conditionalFormatting>
  <conditionalFormatting sqref="N13:N27">
    <cfRule type="cellIs" dxfId="8320" priority="25" operator="equal">
      <formula>"varies"</formula>
    </cfRule>
  </conditionalFormatting>
  <conditionalFormatting sqref="N40:N54">
    <cfRule type="cellIs" dxfId="8319" priority="24" operator="equal">
      <formula>"varies"</formula>
    </cfRule>
  </conditionalFormatting>
  <conditionalFormatting sqref="N40:N54">
    <cfRule type="cellIs" dxfId="8318" priority="23" operator="equal">
      <formula>"varies"</formula>
    </cfRule>
  </conditionalFormatting>
  <conditionalFormatting sqref="D40:D54">
    <cfRule type="cellIs" dxfId="8317" priority="22" operator="equal">
      <formula>"varies"</formula>
    </cfRule>
  </conditionalFormatting>
  <conditionalFormatting sqref="D40:D54">
    <cfRule type="cellIs" dxfId="8316" priority="21" operator="equal">
      <formula>"varies"</formula>
    </cfRule>
  </conditionalFormatting>
  <conditionalFormatting sqref="N40:N54">
    <cfRule type="cellIs" dxfId="8315" priority="20" operator="equal">
      <formula>"varies"</formula>
    </cfRule>
  </conditionalFormatting>
  <conditionalFormatting sqref="N13:N27">
    <cfRule type="cellIs" dxfId="8314" priority="19" operator="equal">
      <formula>"varies"</formula>
    </cfRule>
  </conditionalFormatting>
  <conditionalFormatting sqref="D40:D54">
    <cfRule type="cellIs" dxfId="8313" priority="18" operator="equal">
      <formula>"varies"</formula>
    </cfRule>
  </conditionalFormatting>
  <conditionalFormatting sqref="N40:N54">
    <cfRule type="cellIs" dxfId="8312" priority="17" operator="equal">
      <formula>"varies"</formula>
    </cfRule>
  </conditionalFormatting>
  <conditionalFormatting sqref="C13:C27">
    <cfRule type="cellIs" dxfId="8311" priority="16" operator="equal">
      <formula>"varies"</formula>
    </cfRule>
  </conditionalFormatting>
  <conditionalFormatting sqref="C40:C54">
    <cfRule type="cellIs" dxfId="8310" priority="15" operator="equal">
      <formula>"varies"</formula>
    </cfRule>
  </conditionalFormatting>
  <conditionalFormatting sqref="M13:M27">
    <cfRule type="cellIs" dxfId="8309" priority="14" operator="equal">
      <formula>"varies"</formula>
    </cfRule>
  </conditionalFormatting>
  <conditionalFormatting sqref="M40:M54">
    <cfRule type="cellIs" dxfId="8308" priority="13" operator="equal">
      <formula>"varies"</formula>
    </cfRule>
  </conditionalFormatting>
  <conditionalFormatting sqref="H14">
    <cfRule type="cellIs" dxfId="8307" priority="12" operator="equal">
      <formula>"varies"</formula>
    </cfRule>
  </conditionalFormatting>
  <conditionalFormatting sqref="H15">
    <cfRule type="cellIs" dxfId="8306" priority="11" operator="equal">
      <formula>"varies"</formula>
    </cfRule>
  </conditionalFormatting>
  <conditionalFormatting sqref="H16:H26">
    <cfRule type="cellIs" dxfId="8305" priority="10" operator="equal">
      <formula>"varies"</formula>
    </cfRule>
  </conditionalFormatting>
  <conditionalFormatting sqref="H41">
    <cfRule type="cellIs" dxfId="8304" priority="9" operator="equal">
      <formula>"varies"</formula>
    </cfRule>
  </conditionalFormatting>
  <conditionalFormatting sqref="H42">
    <cfRule type="cellIs" dxfId="8303" priority="8" operator="equal">
      <formula>"varies"</formula>
    </cfRule>
  </conditionalFormatting>
  <conditionalFormatting sqref="H43:H53">
    <cfRule type="cellIs" dxfId="8302" priority="7" operator="equal">
      <formula>"varies"</formula>
    </cfRule>
  </conditionalFormatting>
  <conditionalFormatting sqref="R14">
    <cfRule type="cellIs" dxfId="8301" priority="6" operator="equal">
      <formula>"varies"</formula>
    </cfRule>
  </conditionalFormatting>
  <conditionalFormatting sqref="R15">
    <cfRule type="cellIs" dxfId="8300" priority="5" operator="equal">
      <formula>"varies"</formula>
    </cfRule>
  </conditionalFormatting>
  <conditionalFormatting sqref="R16:R26">
    <cfRule type="cellIs" dxfId="8299" priority="4" operator="equal">
      <formula>"varies"</formula>
    </cfRule>
  </conditionalFormatting>
  <conditionalFormatting sqref="R41">
    <cfRule type="cellIs" dxfId="8298" priority="3" operator="equal">
      <formula>"varies"</formula>
    </cfRule>
  </conditionalFormatting>
  <conditionalFormatting sqref="R42">
    <cfRule type="cellIs" dxfId="8297" priority="2" operator="equal">
      <formula>"varies"</formula>
    </cfRule>
  </conditionalFormatting>
  <conditionalFormatting sqref="R43:R53">
    <cfRule type="cellIs" dxfId="8296"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1:AA67"/>
  <sheetViews>
    <sheetView showGridLines="0" topLeftCell="A37" workbookViewId="0">
      <selection activeCell="A37" sqref="A37"/>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796</v>
      </c>
      <c r="E7" s="332" t="s">
        <v>787</v>
      </c>
      <c r="F7" s="332"/>
      <c r="G7" s="332"/>
      <c r="H7" s="332"/>
      <c r="I7" s="332"/>
      <c r="J7" s="333"/>
      <c r="K7" s="132"/>
      <c r="L7" s="331"/>
      <c r="M7" s="332"/>
      <c r="N7" s="1012" t="s">
        <v>797</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798</v>
      </c>
      <c r="E34" s="332" t="s">
        <v>787</v>
      </c>
      <c r="F34" s="332"/>
      <c r="G34" s="332"/>
      <c r="H34" s="332"/>
      <c r="I34" s="332"/>
      <c r="J34" s="333"/>
      <c r="K34" s="132"/>
      <c r="L34" s="331"/>
      <c r="M34" s="332"/>
      <c r="N34" s="1012" t="s">
        <v>799</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8295" priority="26" operator="equal">
      <formula>"varies"</formula>
    </cfRule>
  </conditionalFormatting>
  <conditionalFormatting sqref="N13:N27">
    <cfRule type="cellIs" dxfId="8294" priority="25" operator="equal">
      <formula>"varies"</formula>
    </cfRule>
  </conditionalFormatting>
  <conditionalFormatting sqref="N40:N54">
    <cfRule type="cellIs" dxfId="8293" priority="24" operator="equal">
      <formula>"varies"</formula>
    </cfRule>
  </conditionalFormatting>
  <conditionalFormatting sqref="N40:N54">
    <cfRule type="cellIs" dxfId="8292" priority="23" operator="equal">
      <formula>"varies"</formula>
    </cfRule>
  </conditionalFormatting>
  <conditionalFormatting sqref="D40:D54">
    <cfRule type="cellIs" dxfId="8291" priority="22" operator="equal">
      <formula>"varies"</formula>
    </cfRule>
  </conditionalFormatting>
  <conditionalFormatting sqref="D40:D54">
    <cfRule type="cellIs" dxfId="8290" priority="21" operator="equal">
      <formula>"varies"</formula>
    </cfRule>
  </conditionalFormatting>
  <conditionalFormatting sqref="N40:N54">
    <cfRule type="cellIs" dxfId="8289" priority="20" operator="equal">
      <formula>"varies"</formula>
    </cfRule>
  </conditionalFormatting>
  <conditionalFormatting sqref="N13:N27">
    <cfRule type="cellIs" dxfId="8288" priority="19" operator="equal">
      <formula>"varies"</formula>
    </cfRule>
  </conditionalFormatting>
  <conditionalFormatting sqref="D40:D54">
    <cfRule type="cellIs" dxfId="8287" priority="18" operator="equal">
      <formula>"varies"</formula>
    </cfRule>
  </conditionalFormatting>
  <conditionalFormatting sqref="N40:N54">
    <cfRule type="cellIs" dxfId="8286" priority="17" operator="equal">
      <formula>"varies"</formula>
    </cfRule>
  </conditionalFormatting>
  <conditionalFormatting sqref="C13:C27">
    <cfRule type="cellIs" dxfId="8285" priority="16" operator="equal">
      <formula>"varies"</formula>
    </cfRule>
  </conditionalFormatting>
  <conditionalFormatting sqref="C40:C54">
    <cfRule type="cellIs" dxfId="8284" priority="15" operator="equal">
      <formula>"varies"</formula>
    </cfRule>
  </conditionalFormatting>
  <conditionalFormatting sqref="M13:M27">
    <cfRule type="cellIs" dxfId="8283" priority="14" operator="equal">
      <formula>"varies"</formula>
    </cfRule>
  </conditionalFormatting>
  <conditionalFormatting sqref="M40:M54">
    <cfRule type="cellIs" dxfId="8282" priority="13" operator="equal">
      <formula>"varies"</formula>
    </cfRule>
  </conditionalFormatting>
  <conditionalFormatting sqref="H14">
    <cfRule type="cellIs" dxfId="8281" priority="12" operator="equal">
      <formula>"varies"</formula>
    </cfRule>
  </conditionalFormatting>
  <conditionalFormatting sqref="H15">
    <cfRule type="cellIs" dxfId="8280" priority="11" operator="equal">
      <formula>"varies"</formula>
    </cfRule>
  </conditionalFormatting>
  <conditionalFormatting sqref="H16:H26">
    <cfRule type="cellIs" dxfId="8279" priority="10" operator="equal">
      <formula>"varies"</formula>
    </cfRule>
  </conditionalFormatting>
  <conditionalFormatting sqref="H41">
    <cfRule type="cellIs" dxfId="8278" priority="9" operator="equal">
      <formula>"varies"</formula>
    </cfRule>
  </conditionalFormatting>
  <conditionalFormatting sqref="H42">
    <cfRule type="cellIs" dxfId="8277" priority="8" operator="equal">
      <formula>"varies"</formula>
    </cfRule>
  </conditionalFormatting>
  <conditionalFormatting sqref="H43:H53">
    <cfRule type="cellIs" dxfId="8276" priority="7" operator="equal">
      <formula>"varies"</formula>
    </cfRule>
  </conditionalFormatting>
  <conditionalFormatting sqref="R14">
    <cfRule type="cellIs" dxfId="8275" priority="6" operator="equal">
      <formula>"varies"</formula>
    </cfRule>
  </conditionalFormatting>
  <conditionalFormatting sqref="R15">
    <cfRule type="cellIs" dxfId="8274" priority="5" operator="equal">
      <formula>"varies"</formula>
    </cfRule>
  </conditionalFormatting>
  <conditionalFormatting sqref="R16:R26">
    <cfRule type="cellIs" dxfId="8273" priority="4" operator="equal">
      <formula>"varies"</formula>
    </cfRule>
  </conditionalFormatting>
  <conditionalFormatting sqref="R41">
    <cfRule type="cellIs" dxfId="8272" priority="3" operator="equal">
      <formula>"varies"</formula>
    </cfRule>
  </conditionalFormatting>
  <conditionalFormatting sqref="R42">
    <cfRule type="cellIs" dxfId="8271" priority="2" operator="equal">
      <formula>"varies"</formula>
    </cfRule>
  </conditionalFormatting>
  <conditionalFormatting sqref="R43:R53">
    <cfRule type="cellIs" dxfId="8270"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AA67"/>
  <sheetViews>
    <sheetView showGridLines="0" workbookViewId="0"/>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800</v>
      </c>
      <c r="E7" s="332" t="s">
        <v>787</v>
      </c>
      <c r="F7" s="332"/>
      <c r="G7" s="332"/>
      <c r="H7" s="332"/>
      <c r="I7" s="332"/>
      <c r="J7" s="333"/>
      <c r="K7" s="132"/>
      <c r="L7" s="331"/>
      <c r="M7" s="332"/>
      <c r="N7" s="1012" t="s">
        <v>801</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802</v>
      </c>
      <c r="E34" s="332" t="s">
        <v>787</v>
      </c>
      <c r="F34" s="332"/>
      <c r="G34" s="332"/>
      <c r="H34" s="332"/>
      <c r="I34" s="332"/>
      <c r="J34" s="333"/>
      <c r="K34" s="132"/>
      <c r="L34" s="331"/>
      <c r="M34" s="332"/>
      <c r="N34" s="1012" t="s">
        <v>803</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8269" priority="53" operator="equal">
      <formula>"varies"</formula>
    </cfRule>
  </conditionalFormatting>
  <conditionalFormatting sqref="N13:N27">
    <cfRule type="cellIs" dxfId="8268" priority="52" operator="equal">
      <formula>"varies"</formula>
    </cfRule>
  </conditionalFormatting>
  <conditionalFormatting sqref="N40:N54">
    <cfRule type="cellIs" dxfId="8267" priority="51" operator="equal">
      <formula>"varies"</formula>
    </cfRule>
  </conditionalFormatting>
  <conditionalFormatting sqref="N40:N54">
    <cfRule type="cellIs" dxfId="8266" priority="50" operator="equal">
      <formula>"varies"</formula>
    </cfRule>
  </conditionalFormatting>
  <conditionalFormatting sqref="D40:D54">
    <cfRule type="cellIs" dxfId="8265" priority="49" operator="equal">
      <formula>"varies"</formula>
    </cfRule>
  </conditionalFormatting>
  <conditionalFormatting sqref="D40:D54">
    <cfRule type="cellIs" dxfId="8264" priority="48" operator="equal">
      <formula>"varies"</formula>
    </cfRule>
  </conditionalFormatting>
  <conditionalFormatting sqref="N40:N54">
    <cfRule type="cellIs" dxfId="8263" priority="47" operator="equal">
      <formula>"varies"</formula>
    </cfRule>
  </conditionalFormatting>
  <conditionalFormatting sqref="N13:N27">
    <cfRule type="cellIs" dxfId="8262" priority="46" operator="equal">
      <formula>"varies"</formula>
    </cfRule>
  </conditionalFormatting>
  <conditionalFormatting sqref="D40:D54">
    <cfRule type="cellIs" dxfId="8261" priority="45" operator="equal">
      <formula>"varies"</formula>
    </cfRule>
  </conditionalFormatting>
  <conditionalFormatting sqref="N40:N54">
    <cfRule type="cellIs" dxfId="8260" priority="44" operator="equal">
      <formula>"varies"</formula>
    </cfRule>
  </conditionalFormatting>
  <conditionalFormatting sqref="C13:C27">
    <cfRule type="cellIs" dxfId="8259" priority="43" operator="equal">
      <formula>"varies"</formula>
    </cfRule>
  </conditionalFormatting>
  <conditionalFormatting sqref="C40:C54">
    <cfRule type="cellIs" dxfId="8258" priority="42" operator="equal">
      <formula>"varies"</formula>
    </cfRule>
  </conditionalFormatting>
  <conditionalFormatting sqref="M13:M27">
    <cfRule type="cellIs" dxfId="8257" priority="41" operator="equal">
      <formula>"varies"</formula>
    </cfRule>
  </conditionalFormatting>
  <conditionalFormatting sqref="M40:M54">
    <cfRule type="cellIs" dxfId="8256" priority="40" operator="equal">
      <formula>"varies"</formula>
    </cfRule>
  </conditionalFormatting>
  <conditionalFormatting sqref="H14">
    <cfRule type="cellIs" dxfId="8255" priority="39" operator="equal">
      <formula>"varies"</formula>
    </cfRule>
  </conditionalFormatting>
  <conditionalFormatting sqref="H15">
    <cfRule type="cellIs" dxfId="8254" priority="38" operator="equal">
      <formula>"varies"</formula>
    </cfRule>
  </conditionalFormatting>
  <conditionalFormatting sqref="H16:H26">
    <cfRule type="cellIs" dxfId="8253" priority="37" operator="equal">
      <formula>"varies"</formula>
    </cfRule>
  </conditionalFormatting>
  <conditionalFormatting sqref="H41">
    <cfRule type="cellIs" dxfId="8252" priority="36" operator="equal">
      <formula>"varies"</formula>
    </cfRule>
  </conditionalFormatting>
  <conditionalFormatting sqref="H42">
    <cfRule type="cellIs" dxfId="8251" priority="35" operator="equal">
      <formula>"varies"</formula>
    </cfRule>
  </conditionalFormatting>
  <conditionalFormatting sqref="H43:H53">
    <cfRule type="cellIs" dxfId="8250" priority="34" operator="equal">
      <formula>"varies"</formula>
    </cfRule>
  </conditionalFormatting>
  <conditionalFormatting sqref="R14">
    <cfRule type="cellIs" dxfId="8249" priority="33" operator="equal">
      <formula>"varies"</formula>
    </cfRule>
  </conditionalFormatting>
  <conditionalFormatting sqref="R15">
    <cfRule type="cellIs" dxfId="8248" priority="32" operator="equal">
      <formula>"varies"</formula>
    </cfRule>
  </conditionalFormatting>
  <conditionalFormatting sqref="R16:R26">
    <cfRule type="cellIs" dxfId="8247" priority="31" operator="equal">
      <formula>"varies"</formula>
    </cfRule>
  </conditionalFormatting>
  <conditionalFormatting sqref="R41">
    <cfRule type="cellIs" dxfId="8246" priority="30" operator="equal">
      <formula>"varies"</formula>
    </cfRule>
  </conditionalFormatting>
  <conditionalFormatting sqref="R42">
    <cfRule type="cellIs" dxfId="8245" priority="29" operator="equal">
      <formula>"varies"</formula>
    </cfRule>
  </conditionalFormatting>
  <conditionalFormatting sqref="R43:R53">
    <cfRule type="cellIs" dxfId="8244" priority="28" operator="equal">
      <formula>"varies"</formula>
    </cfRule>
  </conditionalFormatting>
  <conditionalFormatting sqref="M40">
    <cfRule type="cellIs" dxfId="8243" priority="27" operator="equal">
      <formula>"varies"</formula>
    </cfRule>
  </conditionalFormatting>
  <conditionalFormatting sqref="D13:D27">
    <cfRule type="cellIs" dxfId="8242" priority="26" operator="equal">
      <formula>"varies"</formula>
    </cfRule>
  </conditionalFormatting>
  <conditionalFormatting sqref="N13:N27">
    <cfRule type="cellIs" dxfId="8241" priority="25" operator="equal">
      <formula>"varies"</formula>
    </cfRule>
  </conditionalFormatting>
  <conditionalFormatting sqref="N40:N54">
    <cfRule type="cellIs" dxfId="8240" priority="24" operator="equal">
      <formula>"varies"</formula>
    </cfRule>
  </conditionalFormatting>
  <conditionalFormatting sqref="N40:N54">
    <cfRule type="cellIs" dxfId="8239" priority="23" operator="equal">
      <formula>"varies"</formula>
    </cfRule>
  </conditionalFormatting>
  <conditionalFormatting sqref="D40:D54">
    <cfRule type="cellIs" dxfId="8238" priority="22" operator="equal">
      <formula>"varies"</formula>
    </cfRule>
  </conditionalFormatting>
  <conditionalFormatting sqref="D40:D54">
    <cfRule type="cellIs" dxfId="8237" priority="21" operator="equal">
      <formula>"varies"</formula>
    </cfRule>
  </conditionalFormatting>
  <conditionalFormatting sqref="N40:N54">
    <cfRule type="cellIs" dxfId="8236" priority="20" operator="equal">
      <formula>"varies"</formula>
    </cfRule>
  </conditionalFormatting>
  <conditionalFormatting sqref="N13:N27">
    <cfRule type="cellIs" dxfId="8235" priority="19" operator="equal">
      <formula>"varies"</formula>
    </cfRule>
  </conditionalFormatting>
  <conditionalFormatting sqref="D40:D54">
    <cfRule type="cellIs" dxfId="8234" priority="18" operator="equal">
      <formula>"varies"</formula>
    </cfRule>
  </conditionalFormatting>
  <conditionalFormatting sqref="N40:N54">
    <cfRule type="cellIs" dxfId="8233" priority="17" operator="equal">
      <formula>"varies"</formula>
    </cfRule>
  </conditionalFormatting>
  <conditionalFormatting sqref="C13:C27">
    <cfRule type="cellIs" dxfId="8232" priority="16" operator="equal">
      <formula>"varies"</formula>
    </cfRule>
  </conditionalFormatting>
  <conditionalFormatting sqref="C40:C54">
    <cfRule type="cellIs" dxfId="8231" priority="15" operator="equal">
      <formula>"varies"</formula>
    </cfRule>
  </conditionalFormatting>
  <conditionalFormatting sqref="M13:M27">
    <cfRule type="cellIs" dxfId="8230" priority="14" operator="equal">
      <formula>"varies"</formula>
    </cfRule>
  </conditionalFormatting>
  <conditionalFormatting sqref="M40:M54">
    <cfRule type="cellIs" dxfId="8229" priority="13" operator="equal">
      <formula>"varies"</formula>
    </cfRule>
  </conditionalFormatting>
  <conditionalFormatting sqref="H14">
    <cfRule type="cellIs" dxfId="8228" priority="12" operator="equal">
      <formula>"varies"</formula>
    </cfRule>
  </conditionalFormatting>
  <conditionalFormatting sqref="H15">
    <cfRule type="cellIs" dxfId="8227" priority="11" operator="equal">
      <formula>"varies"</formula>
    </cfRule>
  </conditionalFormatting>
  <conditionalFormatting sqref="H16:H26">
    <cfRule type="cellIs" dxfId="8226" priority="10" operator="equal">
      <formula>"varies"</formula>
    </cfRule>
  </conditionalFormatting>
  <conditionalFormatting sqref="H41">
    <cfRule type="cellIs" dxfId="8225" priority="9" operator="equal">
      <formula>"varies"</formula>
    </cfRule>
  </conditionalFormatting>
  <conditionalFormatting sqref="H42">
    <cfRule type="cellIs" dxfId="8224" priority="8" operator="equal">
      <formula>"varies"</formula>
    </cfRule>
  </conditionalFormatting>
  <conditionalFormatting sqref="H43:H53">
    <cfRule type="cellIs" dxfId="8223" priority="7" operator="equal">
      <formula>"varies"</formula>
    </cfRule>
  </conditionalFormatting>
  <conditionalFormatting sqref="R14">
    <cfRule type="cellIs" dxfId="8222" priority="6" operator="equal">
      <formula>"varies"</formula>
    </cfRule>
  </conditionalFormatting>
  <conditionalFormatting sqref="R15">
    <cfRule type="cellIs" dxfId="8221" priority="5" operator="equal">
      <formula>"varies"</formula>
    </cfRule>
  </conditionalFormatting>
  <conditionalFormatting sqref="R16:R26">
    <cfRule type="cellIs" dxfId="8220" priority="4" operator="equal">
      <formula>"varies"</formula>
    </cfRule>
  </conditionalFormatting>
  <conditionalFormatting sqref="R41">
    <cfRule type="cellIs" dxfId="8219" priority="3" operator="equal">
      <formula>"varies"</formula>
    </cfRule>
  </conditionalFormatting>
  <conditionalFormatting sqref="R42">
    <cfRule type="cellIs" dxfId="8218" priority="2" operator="equal">
      <formula>"varies"</formula>
    </cfRule>
  </conditionalFormatting>
  <conditionalFormatting sqref="R43:R53">
    <cfRule type="cellIs" dxfId="8217"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A67"/>
  <sheetViews>
    <sheetView showGridLines="0" workbookViewId="0"/>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804</v>
      </c>
      <c r="E7" s="332" t="s">
        <v>787</v>
      </c>
      <c r="F7" s="332"/>
      <c r="G7" s="332"/>
      <c r="H7" s="332"/>
      <c r="I7" s="332"/>
      <c r="J7" s="333"/>
      <c r="K7" s="132"/>
      <c r="L7" s="331"/>
      <c r="M7" s="332"/>
      <c r="N7" s="1012" t="s">
        <v>805</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806</v>
      </c>
      <c r="E34" s="332" t="s">
        <v>787</v>
      </c>
      <c r="F34" s="332"/>
      <c r="G34" s="332"/>
      <c r="H34" s="332"/>
      <c r="I34" s="332"/>
      <c r="J34" s="333"/>
      <c r="K34" s="132"/>
      <c r="L34" s="331"/>
      <c r="M34" s="332"/>
      <c r="N34" s="1012" t="s">
        <v>231</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8216" priority="55" operator="equal">
      <formula>"varies"</formula>
    </cfRule>
  </conditionalFormatting>
  <conditionalFormatting sqref="N13:N27">
    <cfRule type="cellIs" dxfId="8215" priority="54" operator="equal">
      <formula>"varies"</formula>
    </cfRule>
  </conditionalFormatting>
  <conditionalFormatting sqref="N40:N54">
    <cfRule type="cellIs" dxfId="8214" priority="53" operator="equal">
      <formula>"varies"</formula>
    </cfRule>
  </conditionalFormatting>
  <conditionalFormatting sqref="N40:N54">
    <cfRule type="cellIs" dxfId="8213" priority="52" operator="equal">
      <formula>"varies"</formula>
    </cfRule>
  </conditionalFormatting>
  <conditionalFormatting sqref="D40:D54">
    <cfRule type="cellIs" dxfId="8212" priority="51" operator="equal">
      <formula>"varies"</formula>
    </cfRule>
  </conditionalFormatting>
  <conditionalFormatting sqref="D40:D54">
    <cfRule type="cellIs" dxfId="8211" priority="50" operator="equal">
      <formula>"varies"</formula>
    </cfRule>
  </conditionalFormatting>
  <conditionalFormatting sqref="N40:N54">
    <cfRule type="cellIs" dxfId="8210" priority="49" operator="equal">
      <formula>"varies"</formula>
    </cfRule>
  </conditionalFormatting>
  <conditionalFormatting sqref="N13:N27">
    <cfRule type="cellIs" dxfId="8209" priority="48" operator="equal">
      <formula>"varies"</formula>
    </cfRule>
  </conditionalFormatting>
  <conditionalFormatting sqref="D40:D54">
    <cfRule type="cellIs" dxfId="8208" priority="47" operator="equal">
      <formula>"varies"</formula>
    </cfRule>
  </conditionalFormatting>
  <conditionalFormatting sqref="N40:N54">
    <cfRule type="cellIs" dxfId="8207" priority="46" operator="equal">
      <formula>"varies"</formula>
    </cfRule>
  </conditionalFormatting>
  <conditionalFormatting sqref="C13:C27">
    <cfRule type="cellIs" dxfId="8206" priority="45" operator="equal">
      <formula>"varies"</formula>
    </cfRule>
  </conditionalFormatting>
  <conditionalFormatting sqref="C40:C54">
    <cfRule type="cellIs" dxfId="8205" priority="44" operator="equal">
      <formula>"varies"</formula>
    </cfRule>
  </conditionalFormatting>
  <conditionalFormatting sqref="M13:M27">
    <cfRule type="cellIs" dxfId="8204" priority="43" operator="equal">
      <formula>"varies"</formula>
    </cfRule>
  </conditionalFormatting>
  <conditionalFormatting sqref="M40:M54">
    <cfRule type="cellIs" dxfId="8203" priority="42" operator="equal">
      <formula>"varies"</formula>
    </cfRule>
  </conditionalFormatting>
  <conditionalFormatting sqref="H14">
    <cfRule type="cellIs" dxfId="8202" priority="41" operator="equal">
      <formula>"varies"</formula>
    </cfRule>
  </conditionalFormatting>
  <conditionalFormatting sqref="H15">
    <cfRule type="cellIs" dxfId="8201" priority="40" operator="equal">
      <formula>"varies"</formula>
    </cfRule>
  </conditionalFormatting>
  <conditionalFormatting sqref="H16:H26">
    <cfRule type="cellIs" dxfId="8200" priority="39" operator="equal">
      <formula>"varies"</formula>
    </cfRule>
  </conditionalFormatting>
  <conditionalFormatting sqref="H41">
    <cfRule type="cellIs" dxfId="8199" priority="38" operator="equal">
      <formula>"varies"</formula>
    </cfRule>
  </conditionalFormatting>
  <conditionalFormatting sqref="H42">
    <cfRule type="cellIs" dxfId="8198" priority="37" operator="equal">
      <formula>"varies"</formula>
    </cfRule>
  </conditionalFormatting>
  <conditionalFormatting sqref="H43:H53">
    <cfRule type="cellIs" dxfId="8197" priority="36" operator="equal">
      <formula>"varies"</formula>
    </cfRule>
  </conditionalFormatting>
  <conditionalFormatting sqref="R14">
    <cfRule type="cellIs" dxfId="8196" priority="35" operator="equal">
      <formula>"varies"</formula>
    </cfRule>
  </conditionalFormatting>
  <conditionalFormatting sqref="R15">
    <cfRule type="cellIs" dxfId="8195" priority="34" operator="equal">
      <formula>"varies"</formula>
    </cfRule>
  </conditionalFormatting>
  <conditionalFormatting sqref="R16:R26">
    <cfRule type="cellIs" dxfId="8194" priority="33" operator="equal">
      <formula>"varies"</formula>
    </cfRule>
  </conditionalFormatting>
  <conditionalFormatting sqref="R41">
    <cfRule type="cellIs" dxfId="8193" priority="32" operator="equal">
      <formula>"varies"</formula>
    </cfRule>
  </conditionalFormatting>
  <conditionalFormatting sqref="R42">
    <cfRule type="cellIs" dxfId="8192" priority="31" operator="equal">
      <formula>"varies"</formula>
    </cfRule>
  </conditionalFormatting>
  <conditionalFormatting sqref="R43:R53">
    <cfRule type="cellIs" dxfId="8191" priority="30" operator="equal">
      <formula>"varies"</formula>
    </cfRule>
  </conditionalFormatting>
  <conditionalFormatting sqref="M13">
    <cfRule type="cellIs" dxfId="8190" priority="29" operator="equal">
      <formula>"varies"</formula>
    </cfRule>
  </conditionalFormatting>
  <conditionalFormatting sqref="C40">
    <cfRule type="cellIs" dxfId="8189" priority="28" operator="equal">
      <formula>"varies"</formula>
    </cfRule>
  </conditionalFormatting>
  <conditionalFormatting sqref="M40">
    <cfRule type="cellIs" dxfId="8188" priority="27" operator="equal">
      <formula>"varies"</formula>
    </cfRule>
  </conditionalFormatting>
  <conditionalFormatting sqref="D13:D27">
    <cfRule type="cellIs" dxfId="8187" priority="26" operator="equal">
      <formula>"varies"</formula>
    </cfRule>
  </conditionalFormatting>
  <conditionalFormatting sqref="N13:N27">
    <cfRule type="cellIs" dxfId="8186" priority="25" operator="equal">
      <formula>"varies"</formula>
    </cfRule>
  </conditionalFormatting>
  <conditionalFormatting sqref="N40:N54">
    <cfRule type="cellIs" dxfId="8185" priority="24" operator="equal">
      <formula>"varies"</formula>
    </cfRule>
  </conditionalFormatting>
  <conditionalFormatting sqref="N40:N54">
    <cfRule type="cellIs" dxfId="8184" priority="23" operator="equal">
      <formula>"varies"</formula>
    </cfRule>
  </conditionalFormatting>
  <conditionalFormatting sqref="D40:D54">
    <cfRule type="cellIs" dxfId="8183" priority="22" operator="equal">
      <formula>"varies"</formula>
    </cfRule>
  </conditionalFormatting>
  <conditionalFormatting sqref="D40:D54">
    <cfRule type="cellIs" dxfId="8182" priority="21" operator="equal">
      <formula>"varies"</formula>
    </cfRule>
  </conditionalFormatting>
  <conditionalFormatting sqref="N40:N54">
    <cfRule type="cellIs" dxfId="8181" priority="20" operator="equal">
      <formula>"varies"</formula>
    </cfRule>
  </conditionalFormatting>
  <conditionalFormatting sqref="N13:N27">
    <cfRule type="cellIs" dxfId="8180" priority="19" operator="equal">
      <formula>"varies"</formula>
    </cfRule>
  </conditionalFormatting>
  <conditionalFormatting sqref="D40:D54">
    <cfRule type="cellIs" dxfId="8179" priority="18" operator="equal">
      <formula>"varies"</formula>
    </cfRule>
  </conditionalFormatting>
  <conditionalFormatting sqref="N40:N54">
    <cfRule type="cellIs" dxfId="8178" priority="17" operator="equal">
      <formula>"varies"</formula>
    </cfRule>
  </conditionalFormatting>
  <conditionalFormatting sqref="C13:C27">
    <cfRule type="cellIs" dxfId="8177" priority="16" operator="equal">
      <formula>"varies"</formula>
    </cfRule>
  </conditionalFormatting>
  <conditionalFormatting sqref="C40:C54">
    <cfRule type="cellIs" dxfId="8176" priority="15" operator="equal">
      <formula>"varies"</formula>
    </cfRule>
  </conditionalFormatting>
  <conditionalFormatting sqref="M13:M27">
    <cfRule type="cellIs" dxfId="8175" priority="14" operator="equal">
      <formula>"varies"</formula>
    </cfRule>
  </conditionalFormatting>
  <conditionalFormatting sqref="M40:M54">
    <cfRule type="cellIs" dxfId="8174" priority="13" operator="equal">
      <formula>"varies"</formula>
    </cfRule>
  </conditionalFormatting>
  <conditionalFormatting sqref="H14">
    <cfRule type="cellIs" dxfId="8173" priority="12" operator="equal">
      <formula>"varies"</formula>
    </cfRule>
  </conditionalFormatting>
  <conditionalFormatting sqref="H15">
    <cfRule type="cellIs" dxfId="8172" priority="11" operator="equal">
      <formula>"varies"</formula>
    </cfRule>
  </conditionalFormatting>
  <conditionalFormatting sqref="H16:H26">
    <cfRule type="cellIs" dxfId="8171" priority="10" operator="equal">
      <formula>"varies"</formula>
    </cfRule>
  </conditionalFormatting>
  <conditionalFormatting sqref="H41">
    <cfRule type="cellIs" dxfId="8170" priority="9" operator="equal">
      <formula>"varies"</formula>
    </cfRule>
  </conditionalFormatting>
  <conditionalFormatting sqref="H42">
    <cfRule type="cellIs" dxfId="8169" priority="8" operator="equal">
      <formula>"varies"</formula>
    </cfRule>
  </conditionalFormatting>
  <conditionalFormatting sqref="H43:H53">
    <cfRule type="cellIs" dxfId="8168" priority="7" operator="equal">
      <formula>"varies"</formula>
    </cfRule>
  </conditionalFormatting>
  <conditionalFormatting sqref="R14">
    <cfRule type="cellIs" dxfId="8167" priority="6" operator="equal">
      <formula>"varies"</formula>
    </cfRule>
  </conditionalFormatting>
  <conditionalFormatting sqref="R15">
    <cfRule type="cellIs" dxfId="8166" priority="5" operator="equal">
      <formula>"varies"</formula>
    </cfRule>
  </conditionalFormatting>
  <conditionalFormatting sqref="R16:R26">
    <cfRule type="cellIs" dxfId="8165" priority="4" operator="equal">
      <formula>"varies"</formula>
    </cfRule>
  </conditionalFormatting>
  <conditionalFormatting sqref="R41">
    <cfRule type="cellIs" dxfId="8164" priority="3" operator="equal">
      <formula>"varies"</formula>
    </cfRule>
  </conditionalFormatting>
  <conditionalFormatting sqref="R42">
    <cfRule type="cellIs" dxfId="8163" priority="2" operator="equal">
      <formula>"varies"</formula>
    </cfRule>
  </conditionalFormatting>
  <conditionalFormatting sqref="R43:R53">
    <cfRule type="cellIs" dxfId="8162"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807</v>
      </c>
      <c r="E7" s="332" t="s">
        <v>787</v>
      </c>
      <c r="F7" s="332"/>
      <c r="G7" s="332"/>
      <c r="H7" s="332"/>
      <c r="I7" s="332"/>
      <c r="J7" s="333"/>
      <c r="K7" s="132"/>
      <c r="L7" s="331"/>
      <c r="M7" s="332"/>
      <c r="N7" s="1012" t="s">
        <v>808</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809</v>
      </c>
      <c r="E34" s="332" t="s">
        <v>787</v>
      </c>
      <c r="F34" s="332"/>
      <c r="G34" s="332"/>
      <c r="H34" s="332"/>
      <c r="I34" s="332"/>
      <c r="J34" s="333"/>
      <c r="K34" s="132"/>
      <c r="L34" s="331"/>
      <c r="M34" s="332"/>
      <c r="N34" s="1012" t="s">
        <v>810</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8161" priority="52" operator="equal">
      <formula>"varies"</formula>
    </cfRule>
  </conditionalFormatting>
  <conditionalFormatting sqref="N13:N27">
    <cfRule type="cellIs" dxfId="8160" priority="51" operator="equal">
      <formula>"varies"</formula>
    </cfRule>
  </conditionalFormatting>
  <conditionalFormatting sqref="N40:N54">
    <cfRule type="cellIs" dxfId="8159" priority="50" operator="equal">
      <formula>"varies"</formula>
    </cfRule>
  </conditionalFormatting>
  <conditionalFormatting sqref="N40:N54">
    <cfRule type="cellIs" dxfId="8158" priority="49" operator="equal">
      <formula>"varies"</formula>
    </cfRule>
  </conditionalFormatting>
  <conditionalFormatting sqref="D40:D54">
    <cfRule type="cellIs" dxfId="8157" priority="48" operator="equal">
      <formula>"varies"</formula>
    </cfRule>
  </conditionalFormatting>
  <conditionalFormatting sqref="D40:D54">
    <cfRule type="cellIs" dxfId="8156" priority="47" operator="equal">
      <formula>"varies"</formula>
    </cfRule>
  </conditionalFormatting>
  <conditionalFormatting sqref="N40:N54">
    <cfRule type="cellIs" dxfId="8155" priority="46" operator="equal">
      <formula>"varies"</formula>
    </cfRule>
  </conditionalFormatting>
  <conditionalFormatting sqref="N13:N27">
    <cfRule type="cellIs" dxfId="8154" priority="45" operator="equal">
      <formula>"varies"</formula>
    </cfRule>
  </conditionalFormatting>
  <conditionalFormatting sqref="D40:D54">
    <cfRule type="cellIs" dxfId="8153" priority="44" operator="equal">
      <formula>"varies"</formula>
    </cfRule>
  </conditionalFormatting>
  <conditionalFormatting sqref="N40:N54">
    <cfRule type="cellIs" dxfId="8152" priority="43" operator="equal">
      <formula>"varies"</formula>
    </cfRule>
  </conditionalFormatting>
  <conditionalFormatting sqref="C13:C27">
    <cfRule type="cellIs" dxfId="8151" priority="42" operator="equal">
      <formula>"varies"</formula>
    </cfRule>
  </conditionalFormatting>
  <conditionalFormatting sqref="C40:C54">
    <cfRule type="cellIs" dxfId="8150" priority="41" operator="equal">
      <formula>"varies"</formula>
    </cfRule>
  </conditionalFormatting>
  <conditionalFormatting sqref="M13:M27">
    <cfRule type="cellIs" dxfId="8149" priority="40" operator="equal">
      <formula>"varies"</formula>
    </cfRule>
  </conditionalFormatting>
  <conditionalFormatting sqref="M40:M54">
    <cfRule type="cellIs" dxfId="8148" priority="39" operator="equal">
      <formula>"varies"</formula>
    </cfRule>
  </conditionalFormatting>
  <conditionalFormatting sqref="H14">
    <cfRule type="cellIs" dxfId="8147" priority="38" operator="equal">
      <formula>"varies"</formula>
    </cfRule>
  </conditionalFormatting>
  <conditionalFormatting sqref="H15">
    <cfRule type="cellIs" dxfId="8146" priority="37" operator="equal">
      <formula>"varies"</formula>
    </cfRule>
  </conditionalFormatting>
  <conditionalFormatting sqref="H16:H26">
    <cfRule type="cellIs" dxfId="8145" priority="36" operator="equal">
      <formula>"varies"</formula>
    </cfRule>
  </conditionalFormatting>
  <conditionalFormatting sqref="H41">
    <cfRule type="cellIs" dxfId="8144" priority="35" operator="equal">
      <formula>"varies"</formula>
    </cfRule>
  </conditionalFormatting>
  <conditionalFormatting sqref="H42">
    <cfRule type="cellIs" dxfId="8143" priority="34" operator="equal">
      <formula>"varies"</formula>
    </cfRule>
  </conditionalFormatting>
  <conditionalFormatting sqref="H43:H53">
    <cfRule type="cellIs" dxfId="8142" priority="33" operator="equal">
      <formula>"varies"</formula>
    </cfRule>
  </conditionalFormatting>
  <conditionalFormatting sqref="R14">
    <cfRule type="cellIs" dxfId="8141" priority="32" operator="equal">
      <formula>"varies"</formula>
    </cfRule>
  </conditionalFormatting>
  <conditionalFormatting sqref="R15">
    <cfRule type="cellIs" dxfId="8140" priority="31" operator="equal">
      <formula>"varies"</formula>
    </cfRule>
  </conditionalFormatting>
  <conditionalFormatting sqref="R16:R26">
    <cfRule type="cellIs" dxfId="8139" priority="30" operator="equal">
      <formula>"varies"</formula>
    </cfRule>
  </conditionalFormatting>
  <conditionalFormatting sqref="R41">
    <cfRule type="cellIs" dxfId="8138" priority="29" operator="equal">
      <formula>"varies"</formula>
    </cfRule>
  </conditionalFormatting>
  <conditionalFormatting sqref="R42">
    <cfRule type="cellIs" dxfId="8137" priority="28" operator="equal">
      <formula>"varies"</formula>
    </cfRule>
  </conditionalFormatting>
  <conditionalFormatting sqref="R43:R53">
    <cfRule type="cellIs" dxfId="8136" priority="27" operator="equal">
      <formula>"varies"</formula>
    </cfRule>
  </conditionalFormatting>
  <conditionalFormatting sqref="D13:D27">
    <cfRule type="cellIs" dxfId="8135" priority="26" operator="equal">
      <formula>"varies"</formula>
    </cfRule>
  </conditionalFormatting>
  <conditionalFormatting sqref="N13:N27">
    <cfRule type="cellIs" dxfId="8134" priority="25" operator="equal">
      <formula>"varies"</formula>
    </cfRule>
  </conditionalFormatting>
  <conditionalFormatting sqref="N40:N54">
    <cfRule type="cellIs" dxfId="8133" priority="24" operator="equal">
      <formula>"varies"</formula>
    </cfRule>
  </conditionalFormatting>
  <conditionalFormatting sqref="N40:N54">
    <cfRule type="cellIs" dxfId="8132" priority="23" operator="equal">
      <formula>"varies"</formula>
    </cfRule>
  </conditionalFormatting>
  <conditionalFormatting sqref="D40:D54">
    <cfRule type="cellIs" dxfId="8131" priority="22" operator="equal">
      <formula>"varies"</formula>
    </cfRule>
  </conditionalFormatting>
  <conditionalFormatting sqref="D40:D54">
    <cfRule type="cellIs" dxfId="8130" priority="21" operator="equal">
      <formula>"varies"</formula>
    </cfRule>
  </conditionalFormatting>
  <conditionalFormatting sqref="N40:N54">
    <cfRule type="cellIs" dxfId="8129" priority="20" operator="equal">
      <formula>"varies"</formula>
    </cfRule>
  </conditionalFormatting>
  <conditionalFormatting sqref="N13:N27">
    <cfRule type="cellIs" dxfId="8128" priority="19" operator="equal">
      <formula>"varies"</formula>
    </cfRule>
  </conditionalFormatting>
  <conditionalFormatting sqref="D40:D54">
    <cfRule type="cellIs" dxfId="8127" priority="18" operator="equal">
      <formula>"varies"</formula>
    </cfRule>
  </conditionalFormatting>
  <conditionalFormatting sqref="N40:N54">
    <cfRule type="cellIs" dxfId="8126" priority="17" operator="equal">
      <formula>"varies"</formula>
    </cfRule>
  </conditionalFormatting>
  <conditionalFormatting sqref="C13:C27">
    <cfRule type="cellIs" dxfId="8125" priority="16" operator="equal">
      <formula>"varies"</formula>
    </cfRule>
  </conditionalFormatting>
  <conditionalFormatting sqref="C40:C54">
    <cfRule type="cellIs" dxfId="8124" priority="15" operator="equal">
      <formula>"varies"</formula>
    </cfRule>
  </conditionalFormatting>
  <conditionalFormatting sqref="M13:M27">
    <cfRule type="cellIs" dxfId="8123" priority="14" operator="equal">
      <formula>"varies"</formula>
    </cfRule>
  </conditionalFormatting>
  <conditionalFormatting sqref="M40:M54">
    <cfRule type="cellIs" dxfId="8122" priority="13" operator="equal">
      <formula>"varies"</formula>
    </cfRule>
  </conditionalFormatting>
  <conditionalFormatting sqref="H14">
    <cfRule type="cellIs" dxfId="8121" priority="12" operator="equal">
      <formula>"varies"</formula>
    </cfRule>
  </conditionalFormatting>
  <conditionalFormatting sqref="H15">
    <cfRule type="cellIs" dxfId="8120" priority="11" operator="equal">
      <formula>"varies"</formula>
    </cfRule>
  </conditionalFormatting>
  <conditionalFormatting sqref="H16:H26">
    <cfRule type="cellIs" dxfId="8119" priority="10" operator="equal">
      <formula>"varies"</formula>
    </cfRule>
  </conditionalFormatting>
  <conditionalFormatting sqref="H41">
    <cfRule type="cellIs" dxfId="8118" priority="9" operator="equal">
      <formula>"varies"</formula>
    </cfRule>
  </conditionalFormatting>
  <conditionalFormatting sqref="H42">
    <cfRule type="cellIs" dxfId="8117" priority="8" operator="equal">
      <formula>"varies"</formula>
    </cfRule>
  </conditionalFormatting>
  <conditionalFormatting sqref="H43:H53">
    <cfRule type="cellIs" dxfId="8116" priority="7" operator="equal">
      <formula>"varies"</formula>
    </cfRule>
  </conditionalFormatting>
  <conditionalFormatting sqref="R14">
    <cfRule type="cellIs" dxfId="8115" priority="6" operator="equal">
      <formula>"varies"</formula>
    </cfRule>
  </conditionalFormatting>
  <conditionalFormatting sqref="R15">
    <cfRule type="cellIs" dxfId="8114" priority="5" operator="equal">
      <formula>"varies"</formula>
    </cfRule>
  </conditionalFormatting>
  <conditionalFormatting sqref="R16:R26">
    <cfRule type="cellIs" dxfId="8113" priority="4" operator="equal">
      <formula>"varies"</formula>
    </cfRule>
  </conditionalFormatting>
  <conditionalFormatting sqref="R41">
    <cfRule type="cellIs" dxfId="8112" priority="3" operator="equal">
      <formula>"varies"</formula>
    </cfRule>
  </conditionalFormatting>
  <conditionalFormatting sqref="R42">
    <cfRule type="cellIs" dxfId="8111" priority="2" operator="equal">
      <formula>"varies"</formula>
    </cfRule>
  </conditionalFormatting>
  <conditionalFormatting sqref="R43:R53">
    <cfRule type="cellIs" dxfId="8110"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A67"/>
  <sheetViews>
    <sheetView showGridLines="0" topLeftCell="A16"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811</v>
      </c>
      <c r="E7" s="332" t="s">
        <v>787</v>
      </c>
      <c r="F7" s="332"/>
      <c r="G7" s="332"/>
      <c r="H7" s="332"/>
      <c r="I7" s="332"/>
      <c r="J7" s="333"/>
      <c r="K7" s="132"/>
      <c r="L7" s="331"/>
      <c r="M7" s="332"/>
      <c r="N7" s="1012" t="s">
        <v>812</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813</v>
      </c>
      <c r="E34" s="332" t="s">
        <v>787</v>
      </c>
      <c r="F34" s="332"/>
      <c r="G34" s="332"/>
      <c r="H34" s="332"/>
      <c r="I34" s="332"/>
      <c r="J34" s="333"/>
      <c r="K34" s="132"/>
      <c r="L34" s="331"/>
      <c r="M34" s="332"/>
      <c r="N34" s="1012" t="s">
        <v>814</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8109" priority="79" operator="equal">
      <formula>"varies"</formula>
    </cfRule>
  </conditionalFormatting>
  <conditionalFormatting sqref="N13:N27">
    <cfRule type="cellIs" dxfId="8108" priority="78" operator="equal">
      <formula>"varies"</formula>
    </cfRule>
  </conditionalFormatting>
  <conditionalFormatting sqref="N40:N54">
    <cfRule type="cellIs" dxfId="8107" priority="77" operator="equal">
      <formula>"varies"</formula>
    </cfRule>
  </conditionalFormatting>
  <conditionalFormatting sqref="N40:N54">
    <cfRule type="cellIs" dxfId="8106" priority="76" operator="equal">
      <formula>"varies"</formula>
    </cfRule>
  </conditionalFormatting>
  <conditionalFormatting sqref="D40:D54">
    <cfRule type="cellIs" dxfId="8105" priority="75" operator="equal">
      <formula>"varies"</formula>
    </cfRule>
  </conditionalFormatting>
  <conditionalFormatting sqref="D40:D54">
    <cfRule type="cellIs" dxfId="8104" priority="74" operator="equal">
      <formula>"varies"</formula>
    </cfRule>
  </conditionalFormatting>
  <conditionalFormatting sqref="N40:N54">
    <cfRule type="cellIs" dxfId="8103" priority="73" operator="equal">
      <formula>"varies"</formula>
    </cfRule>
  </conditionalFormatting>
  <conditionalFormatting sqref="N13:N27">
    <cfRule type="cellIs" dxfId="8102" priority="72" operator="equal">
      <formula>"varies"</formula>
    </cfRule>
  </conditionalFormatting>
  <conditionalFormatting sqref="D40:D54">
    <cfRule type="cellIs" dxfId="8101" priority="71" operator="equal">
      <formula>"varies"</formula>
    </cfRule>
  </conditionalFormatting>
  <conditionalFormatting sqref="N40:N54">
    <cfRule type="cellIs" dxfId="8100" priority="70" operator="equal">
      <formula>"varies"</formula>
    </cfRule>
  </conditionalFormatting>
  <conditionalFormatting sqref="C13:C27">
    <cfRule type="cellIs" dxfId="8099" priority="69" operator="equal">
      <formula>"varies"</formula>
    </cfRule>
  </conditionalFormatting>
  <conditionalFormatting sqref="C40:C54">
    <cfRule type="cellIs" dxfId="8098" priority="68" operator="equal">
      <formula>"varies"</formula>
    </cfRule>
  </conditionalFormatting>
  <conditionalFormatting sqref="M13:M27">
    <cfRule type="cellIs" dxfId="8097" priority="67" operator="equal">
      <formula>"varies"</formula>
    </cfRule>
  </conditionalFormatting>
  <conditionalFormatting sqref="M40:M54">
    <cfRule type="cellIs" dxfId="8096" priority="66" operator="equal">
      <formula>"varies"</formula>
    </cfRule>
  </conditionalFormatting>
  <conditionalFormatting sqref="H14">
    <cfRule type="cellIs" dxfId="8095" priority="65" operator="equal">
      <formula>"varies"</formula>
    </cfRule>
  </conditionalFormatting>
  <conditionalFormatting sqref="H15">
    <cfRule type="cellIs" dxfId="8094" priority="64" operator="equal">
      <formula>"varies"</formula>
    </cfRule>
  </conditionalFormatting>
  <conditionalFormatting sqref="H16:H26">
    <cfRule type="cellIs" dxfId="8093" priority="63" operator="equal">
      <formula>"varies"</formula>
    </cfRule>
  </conditionalFormatting>
  <conditionalFormatting sqref="H41">
    <cfRule type="cellIs" dxfId="8092" priority="62" operator="equal">
      <formula>"varies"</formula>
    </cfRule>
  </conditionalFormatting>
  <conditionalFormatting sqref="H42">
    <cfRule type="cellIs" dxfId="8091" priority="61" operator="equal">
      <formula>"varies"</formula>
    </cfRule>
  </conditionalFormatting>
  <conditionalFormatting sqref="H43:H53">
    <cfRule type="cellIs" dxfId="8090" priority="60" operator="equal">
      <formula>"varies"</formula>
    </cfRule>
  </conditionalFormatting>
  <conditionalFormatting sqref="R14">
    <cfRule type="cellIs" dxfId="8089" priority="59" operator="equal">
      <formula>"varies"</formula>
    </cfRule>
  </conditionalFormatting>
  <conditionalFormatting sqref="R15">
    <cfRule type="cellIs" dxfId="8088" priority="58" operator="equal">
      <formula>"varies"</formula>
    </cfRule>
  </conditionalFormatting>
  <conditionalFormatting sqref="R16:R26">
    <cfRule type="cellIs" dxfId="8087" priority="57" operator="equal">
      <formula>"varies"</formula>
    </cfRule>
  </conditionalFormatting>
  <conditionalFormatting sqref="R41">
    <cfRule type="cellIs" dxfId="8086" priority="56" operator="equal">
      <formula>"varies"</formula>
    </cfRule>
  </conditionalFormatting>
  <conditionalFormatting sqref="R42">
    <cfRule type="cellIs" dxfId="8085" priority="55" operator="equal">
      <formula>"varies"</formula>
    </cfRule>
  </conditionalFormatting>
  <conditionalFormatting sqref="R43:R53">
    <cfRule type="cellIs" dxfId="8084" priority="54" operator="equal">
      <formula>"varies"</formula>
    </cfRule>
  </conditionalFormatting>
  <conditionalFormatting sqref="M13">
    <cfRule type="cellIs" dxfId="8083" priority="53" operator="equal">
      <formula>"varies"</formula>
    </cfRule>
  </conditionalFormatting>
  <conditionalFormatting sqref="D13:D27">
    <cfRule type="cellIs" dxfId="8082" priority="52" operator="equal">
      <formula>"varies"</formula>
    </cfRule>
  </conditionalFormatting>
  <conditionalFormatting sqref="N13:N27">
    <cfRule type="cellIs" dxfId="8081" priority="51" operator="equal">
      <formula>"varies"</formula>
    </cfRule>
  </conditionalFormatting>
  <conditionalFormatting sqref="N40:N54">
    <cfRule type="cellIs" dxfId="8080" priority="50" operator="equal">
      <formula>"varies"</formula>
    </cfRule>
  </conditionalFormatting>
  <conditionalFormatting sqref="N40:N54">
    <cfRule type="cellIs" dxfId="8079" priority="49" operator="equal">
      <formula>"varies"</formula>
    </cfRule>
  </conditionalFormatting>
  <conditionalFormatting sqref="D40:D54">
    <cfRule type="cellIs" dxfId="8078" priority="48" operator="equal">
      <formula>"varies"</formula>
    </cfRule>
  </conditionalFormatting>
  <conditionalFormatting sqref="D40:D54">
    <cfRule type="cellIs" dxfId="8077" priority="47" operator="equal">
      <formula>"varies"</formula>
    </cfRule>
  </conditionalFormatting>
  <conditionalFormatting sqref="N40:N54">
    <cfRule type="cellIs" dxfId="8076" priority="46" operator="equal">
      <formula>"varies"</formula>
    </cfRule>
  </conditionalFormatting>
  <conditionalFormatting sqref="N13:N27">
    <cfRule type="cellIs" dxfId="8075" priority="45" operator="equal">
      <formula>"varies"</formula>
    </cfRule>
  </conditionalFormatting>
  <conditionalFormatting sqref="D40:D54">
    <cfRule type="cellIs" dxfId="8074" priority="44" operator="equal">
      <formula>"varies"</formula>
    </cfRule>
  </conditionalFormatting>
  <conditionalFormatting sqref="N40:N54">
    <cfRule type="cellIs" dxfId="8073" priority="43" operator="equal">
      <formula>"varies"</formula>
    </cfRule>
  </conditionalFormatting>
  <conditionalFormatting sqref="C13:C27">
    <cfRule type="cellIs" dxfId="8072" priority="42" operator="equal">
      <formula>"varies"</formula>
    </cfRule>
  </conditionalFormatting>
  <conditionalFormatting sqref="C40:C54">
    <cfRule type="cellIs" dxfId="8071" priority="41" operator="equal">
      <formula>"varies"</formula>
    </cfRule>
  </conditionalFormatting>
  <conditionalFormatting sqref="M13:M27">
    <cfRule type="cellIs" dxfId="8070" priority="40" operator="equal">
      <formula>"varies"</formula>
    </cfRule>
  </conditionalFormatting>
  <conditionalFormatting sqref="M40:M54">
    <cfRule type="cellIs" dxfId="8069" priority="39" operator="equal">
      <formula>"varies"</formula>
    </cfRule>
  </conditionalFormatting>
  <conditionalFormatting sqref="H14">
    <cfRule type="cellIs" dxfId="8068" priority="38" operator="equal">
      <formula>"varies"</formula>
    </cfRule>
  </conditionalFormatting>
  <conditionalFormatting sqref="H15">
    <cfRule type="cellIs" dxfId="8067" priority="37" operator="equal">
      <formula>"varies"</formula>
    </cfRule>
  </conditionalFormatting>
  <conditionalFormatting sqref="H16:H26">
    <cfRule type="cellIs" dxfId="8066" priority="36" operator="equal">
      <formula>"varies"</formula>
    </cfRule>
  </conditionalFormatting>
  <conditionalFormatting sqref="H41">
    <cfRule type="cellIs" dxfId="8065" priority="35" operator="equal">
      <formula>"varies"</formula>
    </cfRule>
  </conditionalFormatting>
  <conditionalFormatting sqref="H42">
    <cfRule type="cellIs" dxfId="8064" priority="34" operator="equal">
      <formula>"varies"</formula>
    </cfRule>
  </conditionalFormatting>
  <conditionalFormatting sqref="H43:H53">
    <cfRule type="cellIs" dxfId="8063" priority="33" operator="equal">
      <formula>"varies"</formula>
    </cfRule>
  </conditionalFormatting>
  <conditionalFormatting sqref="R14">
    <cfRule type="cellIs" dxfId="8062" priority="32" operator="equal">
      <formula>"varies"</formula>
    </cfRule>
  </conditionalFormatting>
  <conditionalFormatting sqref="R15">
    <cfRule type="cellIs" dxfId="8061" priority="31" operator="equal">
      <formula>"varies"</formula>
    </cfRule>
  </conditionalFormatting>
  <conditionalFormatting sqref="R16:R26">
    <cfRule type="cellIs" dxfId="8060" priority="30" operator="equal">
      <formula>"varies"</formula>
    </cfRule>
  </conditionalFormatting>
  <conditionalFormatting sqref="R41">
    <cfRule type="cellIs" dxfId="8059" priority="29" operator="equal">
      <formula>"varies"</formula>
    </cfRule>
  </conditionalFormatting>
  <conditionalFormatting sqref="R42">
    <cfRule type="cellIs" dxfId="8058" priority="28" operator="equal">
      <formula>"varies"</formula>
    </cfRule>
  </conditionalFormatting>
  <conditionalFormatting sqref="R43:R53">
    <cfRule type="cellIs" dxfId="8057" priority="27" operator="equal">
      <formula>"varies"</formula>
    </cfRule>
  </conditionalFormatting>
  <conditionalFormatting sqref="D13:D27">
    <cfRule type="cellIs" dxfId="8056" priority="26" operator="equal">
      <formula>"varies"</formula>
    </cfRule>
  </conditionalFormatting>
  <conditionalFormatting sqref="N13:N27">
    <cfRule type="cellIs" dxfId="8055" priority="25" operator="equal">
      <formula>"varies"</formula>
    </cfRule>
  </conditionalFormatting>
  <conditionalFormatting sqref="N40:N54">
    <cfRule type="cellIs" dxfId="8054" priority="24" operator="equal">
      <formula>"varies"</formula>
    </cfRule>
  </conditionalFormatting>
  <conditionalFormatting sqref="N40:N54">
    <cfRule type="cellIs" dxfId="8053" priority="23" operator="equal">
      <formula>"varies"</formula>
    </cfRule>
  </conditionalFormatting>
  <conditionalFormatting sqref="D40:D54">
    <cfRule type="cellIs" dxfId="8052" priority="22" operator="equal">
      <formula>"varies"</formula>
    </cfRule>
  </conditionalFormatting>
  <conditionalFormatting sqref="D40:D54">
    <cfRule type="cellIs" dxfId="8051" priority="21" operator="equal">
      <formula>"varies"</formula>
    </cfRule>
  </conditionalFormatting>
  <conditionalFormatting sqref="N40:N54">
    <cfRule type="cellIs" dxfId="8050" priority="20" operator="equal">
      <formula>"varies"</formula>
    </cfRule>
  </conditionalFormatting>
  <conditionalFormatting sqref="N13:N27">
    <cfRule type="cellIs" dxfId="8049" priority="19" operator="equal">
      <formula>"varies"</formula>
    </cfRule>
  </conditionalFormatting>
  <conditionalFormatting sqref="D40:D54">
    <cfRule type="cellIs" dxfId="8048" priority="18" operator="equal">
      <formula>"varies"</formula>
    </cfRule>
  </conditionalFormatting>
  <conditionalFormatting sqref="N40:N54">
    <cfRule type="cellIs" dxfId="8047" priority="17" operator="equal">
      <formula>"varies"</formula>
    </cfRule>
  </conditionalFormatting>
  <conditionalFormatting sqref="C13:C27">
    <cfRule type="cellIs" dxfId="8046" priority="16" operator="equal">
      <formula>"varies"</formula>
    </cfRule>
  </conditionalFormatting>
  <conditionalFormatting sqref="C40:C54">
    <cfRule type="cellIs" dxfId="8045" priority="15" operator="equal">
      <formula>"varies"</formula>
    </cfRule>
  </conditionalFormatting>
  <conditionalFormatting sqref="M13:M27">
    <cfRule type="cellIs" dxfId="8044" priority="14" operator="equal">
      <formula>"varies"</formula>
    </cfRule>
  </conditionalFormatting>
  <conditionalFormatting sqref="M40:M54">
    <cfRule type="cellIs" dxfId="8043" priority="13" operator="equal">
      <formula>"varies"</formula>
    </cfRule>
  </conditionalFormatting>
  <conditionalFormatting sqref="H14">
    <cfRule type="cellIs" dxfId="8042" priority="12" operator="equal">
      <formula>"varies"</formula>
    </cfRule>
  </conditionalFormatting>
  <conditionalFormatting sqref="H15">
    <cfRule type="cellIs" dxfId="8041" priority="11" operator="equal">
      <formula>"varies"</formula>
    </cfRule>
  </conditionalFormatting>
  <conditionalFormatting sqref="H16:H26">
    <cfRule type="cellIs" dxfId="8040" priority="10" operator="equal">
      <formula>"varies"</formula>
    </cfRule>
  </conditionalFormatting>
  <conditionalFormatting sqref="H41">
    <cfRule type="cellIs" dxfId="8039" priority="9" operator="equal">
      <formula>"varies"</formula>
    </cfRule>
  </conditionalFormatting>
  <conditionalFormatting sqref="H42">
    <cfRule type="cellIs" dxfId="8038" priority="8" operator="equal">
      <formula>"varies"</formula>
    </cfRule>
  </conditionalFormatting>
  <conditionalFormatting sqref="H43:H53">
    <cfRule type="cellIs" dxfId="8037" priority="7" operator="equal">
      <formula>"varies"</formula>
    </cfRule>
  </conditionalFormatting>
  <conditionalFormatting sqref="R14">
    <cfRule type="cellIs" dxfId="8036" priority="6" operator="equal">
      <formula>"varies"</formula>
    </cfRule>
  </conditionalFormatting>
  <conditionalFormatting sqref="R15">
    <cfRule type="cellIs" dxfId="8035" priority="5" operator="equal">
      <formula>"varies"</formula>
    </cfRule>
  </conditionalFormatting>
  <conditionalFormatting sqref="R16:R26">
    <cfRule type="cellIs" dxfId="8034" priority="4" operator="equal">
      <formula>"varies"</formula>
    </cfRule>
  </conditionalFormatting>
  <conditionalFormatting sqref="R41">
    <cfRule type="cellIs" dxfId="8033" priority="3" operator="equal">
      <formula>"varies"</formula>
    </cfRule>
  </conditionalFormatting>
  <conditionalFormatting sqref="R42">
    <cfRule type="cellIs" dxfId="8032" priority="2" operator="equal">
      <formula>"varies"</formula>
    </cfRule>
  </conditionalFormatting>
  <conditionalFormatting sqref="R43:R53">
    <cfRule type="cellIs" dxfId="8031"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815</v>
      </c>
      <c r="E7" s="332" t="s">
        <v>787</v>
      </c>
      <c r="F7" s="332"/>
      <c r="G7" s="332"/>
      <c r="H7" s="332"/>
      <c r="I7" s="332"/>
      <c r="J7" s="333"/>
      <c r="K7" s="132"/>
      <c r="L7" s="331"/>
      <c r="M7" s="332"/>
      <c r="N7" s="1012" t="s">
        <v>816</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817</v>
      </c>
      <c r="E34" s="332" t="s">
        <v>787</v>
      </c>
      <c r="F34" s="332"/>
      <c r="G34" s="332"/>
      <c r="H34" s="332"/>
      <c r="I34" s="332"/>
      <c r="J34" s="333"/>
      <c r="K34" s="132"/>
      <c r="L34" s="331"/>
      <c r="M34" s="332"/>
      <c r="N34" s="1012" t="s">
        <v>818</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8030" priority="106" operator="equal">
      <formula>"varies"</formula>
    </cfRule>
  </conditionalFormatting>
  <conditionalFormatting sqref="N13:N27">
    <cfRule type="cellIs" dxfId="8029" priority="105" operator="equal">
      <formula>"varies"</formula>
    </cfRule>
  </conditionalFormatting>
  <conditionalFormatting sqref="N40:N54">
    <cfRule type="cellIs" dxfId="8028" priority="104" operator="equal">
      <formula>"varies"</formula>
    </cfRule>
  </conditionalFormatting>
  <conditionalFormatting sqref="N40:N54">
    <cfRule type="cellIs" dxfId="8027" priority="103" operator="equal">
      <formula>"varies"</formula>
    </cfRule>
  </conditionalFormatting>
  <conditionalFormatting sqref="D40:D54">
    <cfRule type="cellIs" dxfId="8026" priority="102" operator="equal">
      <formula>"varies"</formula>
    </cfRule>
  </conditionalFormatting>
  <conditionalFormatting sqref="D40:D54">
    <cfRule type="cellIs" dxfId="8025" priority="101" operator="equal">
      <formula>"varies"</formula>
    </cfRule>
  </conditionalFormatting>
  <conditionalFormatting sqref="N40:N54">
    <cfRule type="cellIs" dxfId="8024" priority="100" operator="equal">
      <formula>"varies"</formula>
    </cfRule>
  </conditionalFormatting>
  <conditionalFormatting sqref="N13:N27">
    <cfRule type="cellIs" dxfId="8023" priority="99" operator="equal">
      <formula>"varies"</formula>
    </cfRule>
  </conditionalFormatting>
  <conditionalFormatting sqref="D40:D54">
    <cfRule type="cellIs" dxfId="8022" priority="98" operator="equal">
      <formula>"varies"</formula>
    </cfRule>
  </conditionalFormatting>
  <conditionalFormatting sqref="N40:N54">
    <cfRule type="cellIs" dxfId="8021" priority="97" operator="equal">
      <formula>"varies"</formula>
    </cfRule>
  </conditionalFormatting>
  <conditionalFormatting sqref="C13:C27">
    <cfRule type="cellIs" dxfId="8020" priority="96" operator="equal">
      <formula>"varies"</formula>
    </cfRule>
  </conditionalFormatting>
  <conditionalFormatting sqref="C40:C54">
    <cfRule type="cellIs" dxfId="8019" priority="95" operator="equal">
      <formula>"varies"</formula>
    </cfRule>
  </conditionalFormatting>
  <conditionalFormatting sqref="M13:M27">
    <cfRule type="cellIs" dxfId="8018" priority="94" operator="equal">
      <formula>"varies"</formula>
    </cfRule>
  </conditionalFormatting>
  <conditionalFormatting sqref="M40:M54">
    <cfRule type="cellIs" dxfId="8017" priority="93" operator="equal">
      <formula>"varies"</formula>
    </cfRule>
  </conditionalFormatting>
  <conditionalFormatting sqref="H14">
    <cfRule type="cellIs" dxfId="8016" priority="92" operator="equal">
      <formula>"varies"</formula>
    </cfRule>
  </conditionalFormatting>
  <conditionalFormatting sqref="H15">
    <cfRule type="cellIs" dxfId="8015" priority="91" operator="equal">
      <formula>"varies"</formula>
    </cfRule>
  </conditionalFormatting>
  <conditionalFormatting sqref="H16:H26">
    <cfRule type="cellIs" dxfId="8014" priority="90" operator="equal">
      <formula>"varies"</formula>
    </cfRule>
  </conditionalFormatting>
  <conditionalFormatting sqref="H41">
    <cfRule type="cellIs" dxfId="8013" priority="89" operator="equal">
      <formula>"varies"</formula>
    </cfRule>
  </conditionalFormatting>
  <conditionalFormatting sqref="H42">
    <cfRule type="cellIs" dxfId="8012" priority="88" operator="equal">
      <formula>"varies"</formula>
    </cfRule>
  </conditionalFormatting>
  <conditionalFormatting sqref="H43:H53">
    <cfRule type="cellIs" dxfId="8011" priority="87" operator="equal">
      <formula>"varies"</formula>
    </cfRule>
  </conditionalFormatting>
  <conditionalFormatting sqref="R14">
    <cfRule type="cellIs" dxfId="8010" priority="86" operator="equal">
      <formula>"varies"</formula>
    </cfRule>
  </conditionalFormatting>
  <conditionalFormatting sqref="R15">
    <cfRule type="cellIs" dxfId="8009" priority="85" operator="equal">
      <formula>"varies"</formula>
    </cfRule>
  </conditionalFormatting>
  <conditionalFormatting sqref="R16:R26">
    <cfRule type="cellIs" dxfId="8008" priority="84" operator="equal">
      <formula>"varies"</formula>
    </cfRule>
  </conditionalFormatting>
  <conditionalFormatting sqref="R41">
    <cfRule type="cellIs" dxfId="8007" priority="83" operator="equal">
      <formula>"varies"</formula>
    </cfRule>
  </conditionalFormatting>
  <conditionalFormatting sqref="R42">
    <cfRule type="cellIs" dxfId="8006" priority="82" operator="equal">
      <formula>"varies"</formula>
    </cfRule>
  </conditionalFormatting>
  <conditionalFormatting sqref="R43:R53">
    <cfRule type="cellIs" dxfId="8005" priority="81" operator="equal">
      <formula>"varies"</formula>
    </cfRule>
  </conditionalFormatting>
  <conditionalFormatting sqref="C40">
    <cfRule type="cellIs" dxfId="8004" priority="80" operator="equal">
      <formula>"varies"</formula>
    </cfRule>
  </conditionalFormatting>
  <conditionalFormatting sqref="D13:D27">
    <cfRule type="cellIs" dxfId="8003" priority="79" operator="equal">
      <formula>"varies"</formula>
    </cfRule>
  </conditionalFormatting>
  <conditionalFormatting sqref="N13:N27">
    <cfRule type="cellIs" dxfId="8002" priority="78" operator="equal">
      <formula>"varies"</formula>
    </cfRule>
  </conditionalFormatting>
  <conditionalFormatting sqref="N40:N54">
    <cfRule type="cellIs" dxfId="8001" priority="77" operator="equal">
      <formula>"varies"</formula>
    </cfRule>
  </conditionalFormatting>
  <conditionalFormatting sqref="N40:N54">
    <cfRule type="cellIs" dxfId="8000" priority="76" operator="equal">
      <formula>"varies"</formula>
    </cfRule>
  </conditionalFormatting>
  <conditionalFormatting sqref="D40:D54">
    <cfRule type="cellIs" dxfId="7999" priority="75" operator="equal">
      <formula>"varies"</formula>
    </cfRule>
  </conditionalFormatting>
  <conditionalFormatting sqref="D40:D54">
    <cfRule type="cellIs" dxfId="7998" priority="74" operator="equal">
      <formula>"varies"</formula>
    </cfRule>
  </conditionalFormatting>
  <conditionalFormatting sqref="N40:N54">
    <cfRule type="cellIs" dxfId="7997" priority="73" operator="equal">
      <formula>"varies"</formula>
    </cfRule>
  </conditionalFormatting>
  <conditionalFormatting sqref="N13:N27">
    <cfRule type="cellIs" dxfId="7996" priority="72" operator="equal">
      <formula>"varies"</formula>
    </cfRule>
  </conditionalFormatting>
  <conditionalFormatting sqref="D40:D54">
    <cfRule type="cellIs" dxfId="7995" priority="71" operator="equal">
      <formula>"varies"</formula>
    </cfRule>
  </conditionalFormatting>
  <conditionalFormatting sqref="N40:N54">
    <cfRule type="cellIs" dxfId="7994" priority="70" operator="equal">
      <formula>"varies"</formula>
    </cfRule>
  </conditionalFormatting>
  <conditionalFormatting sqref="C13:C27">
    <cfRule type="cellIs" dxfId="7993" priority="69" operator="equal">
      <formula>"varies"</formula>
    </cfRule>
  </conditionalFormatting>
  <conditionalFormatting sqref="C40:C54">
    <cfRule type="cellIs" dxfId="7992" priority="68" operator="equal">
      <formula>"varies"</formula>
    </cfRule>
  </conditionalFormatting>
  <conditionalFormatting sqref="M13:M27">
    <cfRule type="cellIs" dxfId="7991" priority="67" operator="equal">
      <formula>"varies"</formula>
    </cfRule>
  </conditionalFormatting>
  <conditionalFormatting sqref="M40:M54">
    <cfRule type="cellIs" dxfId="7990" priority="66" operator="equal">
      <formula>"varies"</formula>
    </cfRule>
  </conditionalFormatting>
  <conditionalFormatting sqref="H14">
    <cfRule type="cellIs" dxfId="7989" priority="65" operator="equal">
      <formula>"varies"</formula>
    </cfRule>
  </conditionalFormatting>
  <conditionalFormatting sqref="H15">
    <cfRule type="cellIs" dxfId="7988" priority="64" operator="equal">
      <formula>"varies"</formula>
    </cfRule>
  </conditionalFormatting>
  <conditionalFormatting sqref="H16:H26">
    <cfRule type="cellIs" dxfId="7987" priority="63" operator="equal">
      <formula>"varies"</formula>
    </cfRule>
  </conditionalFormatting>
  <conditionalFormatting sqref="H41">
    <cfRule type="cellIs" dxfId="7986" priority="62" operator="equal">
      <formula>"varies"</formula>
    </cfRule>
  </conditionalFormatting>
  <conditionalFormatting sqref="H42">
    <cfRule type="cellIs" dxfId="7985" priority="61" operator="equal">
      <formula>"varies"</formula>
    </cfRule>
  </conditionalFormatting>
  <conditionalFormatting sqref="H43:H53">
    <cfRule type="cellIs" dxfId="7984" priority="60" operator="equal">
      <formula>"varies"</formula>
    </cfRule>
  </conditionalFormatting>
  <conditionalFormatting sqref="R14">
    <cfRule type="cellIs" dxfId="7983" priority="59" operator="equal">
      <formula>"varies"</formula>
    </cfRule>
  </conditionalFormatting>
  <conditionalFormatting sqref="R15">
    <cfRule type="cellIs" dxfId="7982" priority="58" operator="equal">
      <formula>"varies"</formula>
    </cfRule>
  </conditionalFormatting>
  <conditionalFormatting sqref="R16:R26">
    <cfRule type="cellIs" dxfId="7981" priority="57" operator="equal">
      <formula>"varies"</formula>
    </cfRule>
  </conditionalFormatting>
  <conditionalFormatting sqref="R41">
    <cfRule type="cellIs" dxfId="7980" priority="56" operator="equal">
      <formula>"varies"</formula>
    </cfRule>
  </conditionalFormatting>
  <conditionalFormatting sqref="R42">
    <cfRule type="cellIs" dxfId="7979" priority="55" operator="equal">
      <formula>"varies"</formula>
    </cfRule>
  </conditionalFormatting>
  <conditionalFormatting sqref="R43:R53">
    <cfRule type="cellIs" dxfId="7978" priority="54" operator="equal">
      <formula>"varies"</formula>
    </cfRule>
  </conditionalFormatting>
  <conditionalFormatting sqref="M13">
    <cfRule type="cellIs" dxfId="7977" priority="53" operator="equal">
      <formula>"varies"</formula>
    </cfRule>
  </conditionalFormatting>
  <conditionalFormatting sqref="D13:D27">
    <cfRule type="cellIs" dxfId="7976" priority="52" operator="equal">
      <formula>"varies"</formula>
    </cfRule>
  </conditionalFormatting>
  <conditionalFormatting sqref="N13:N27">
    <cfRule type="cellIs" dxfId="7975" priority="51" operator="equal">
      <formula>"varies"</formula>
    </cfRule>
  </conditionalFormatting>
  <conditionalFormatting sqref="N40:N54">
    <cfRule type="cellIs" dxfId="7974" priority="50" operator="equal">
      <formula>"varies"</formula>
    </cfRule>
  </conditionalFormatting>
  <conditionalFormatting sqref="N40:N54">
    <cfRule type="cellIs" dxfId="7973" priority="49" operator="equal">
      <formula>"varies"</formula>
    </cfRule>
  </conditionalFormatting>
  <conditionalFormatting sqref="D40:D54">
    <cfRule type="cellIs" dxfId="7972" priority="48" operator="equal">
      <formula>"varies"</formula>
    </cfRule>
  </conditionalFormatting>
  <conditionalFormatting sqref="D40:D54">
    <cfRule type="cellIs" dxfId="7971" priority="47" operator="equal">
      <formula>"varies"</formula>
    </cfRule>
  </conditionalFormatting>
  <conditionalFormatting sqref="N40:N54">
    <cfRule type="cellIs" dxfId="7970" priority="46" operator="equal">
      <formula>"varies"</formula>
    </cfRule>
  </conditionalFormatting>
  <conditionalFormatting sqref="N13:N27">
    <cfRule type="cellIs" dxfId="7969" priority="45" operator="equal">
      <formula>"varies"</formula>
    </cfRule>
  </conditionalFormatting>
  <conditionalFormatting sqref="D40:D54">
    <cfRule type="cellIs" dxfId="7968" priority="44" operator="equal">
      <formula>"varies"</formula>
    </cfRule>
  </conditionalFormatting>
  <conditionalFormatting sqref="N40:N54">
    <cfRule type="cellIs" dxfId="7967" priority="43" operator="equal">
      <formula>"varies"</formula>
    </cfRule>
  </conditionalFormatting>
  <conditionalFormatting sqref="C13:C27">
    <cfRule type="cellIs" dxfId="7966" priority="42" operator="equal">
      <formula>"varies"</formula>
    </cfRule>
  </conditionalFormatting>
  <conditionalFormatting sqref="C40:C54">
    <cfRule type="cellIs" dxfId="7965" priority="41" operator="equal">
      <formula>"varies"</formula>
    </cfRule>
  </conditionalFormatting>
  <conditionalFormatting sqref="M13:M27">
    <cfRule type="cellIs" dxfId="7964" priority="40" operator="equal">
      <formula>"varies"</formula>
    </cfRule>
  </conditionalFormatting>
  <conditionalFormatting sqref="M40:M54">
    <cfRule type="cellIs" dxfId="7963" priority="39" operator="equal">
      <formula>"varies"</formula>
    </cfRule>
  </conditionalFormatting>
  <conditionalFormatting sqref="H14">
    <cfRule type="cellIs" dxfId="7962" priority="38" operator="equal">
      <formula>"varies"</formula>
    </cfRule>
  </conditionalFormatting>
  <conditionalFormatting sqref="H15">
    <cfRule type="cellIs" dxfId="7961" priority="37" operator="equal">
      <formula>"varies"</formula>
    </cfRule>
  </conditionalFormatting>
  <conditionalFormatting sqref="H16:H26">
    <cfRule type="cellIs" dxfId="7960" priority="36" operator="equal">
      <formula>"varies"</formula>
    </cfRule>
  </conditionalFormatting>
  <conditionalFormatting sqref="H41">
    <cfRule type="cellIs" dxfId="7959" priority="35" operator="equal">
      <formula>"varies"</formula>
    </cfRule>
  </conditionalFormatting>
  <conditionalFormatting sqref="H42">
    <cfRule type="cellIs" dxfId="7958" priority="34" operator="equal">
      <formula>"varies"</formula>
    </cfRule>
  </conditionalFormatting>
  <conditionalFormatting sqref="H43:H53">
    <cfRule type="cellIs" dxfId="7957" priority="33" operator="equal">
      <formula>"varies"</formula>
    </cfRule>
  </conditionalFormatting>
  <conditionalFormatting sqref="R14">
    <cfRule type="cellIs" dxfId="7956" priority="32" operator="equal">
      <formula>"varies"</formula>
    </cfRule>
  </conditionalFormatting>
  <conditionalFormatting sqref="R15">
    <cfRule type="cellIs" dxfId="7955" priority="31" operator="equal">
      <formula>"varies"</formula>
    </cfRule>
  </conditionalFormatting>
  <conditionalFormatting sqref="R16:R26">
    <cfRule type="cellIs" dxfId="7954" priority="30" operator="equal">
      <formula>"varies"</formula>
    </cfRule>
  </conditionalFormatting>
  <conditionalFormatting sqref="R41">
    <cfRule type="cellIs" dxfId="7953" priority="29" operator="equal">
      <formula>"varies"</formula>
    </cfRule>
  </conditionalFormatting>
  <conditionalFormatting sqref="R42">
    <cfRule type="cellIs" dxfId="7952" priority="28" operator="equal">
      <formula>"varies"</formula>
    </cfRule>
  </conditionalFormatting>
  <conditionalFormatting sqref="R43:R53">
    <cfRule type="cellIs" dxfId="7951" priority="27" operator="equal">
      <formula>"varies"</formula>
    </cfRule>
  </conditionalFormatting>
  <conditionalFormatting sqref="D13:D27">
    <cfRule type="cellIs" dxfId="7950" priority="26" operator="equal">
      <formula>"varies"</formula>
    </cfRule>
  </conditionalFormatting>
  <conditionalFormatting sqref="N13:N27">
    <cfRule type="cellIs" dxfId="7949" priority="25" operator="equal">
      <formula>"varies"</formula>
    </cfRule>
  </conditionalFormatting>
  <conditionalFormatting sqref="N40:N54">
    <cfRule type="cellIs" dxfId="7948" priority="24" operator="equal">
      <formula>"varies"</formula>
    </cfRule>
  </conditionalFormatting>
  <conditionalFormatting sqref="N40:N54">
    <cfRule type="cellIs" dxfId="7947" priority="23" operator="equal">
      <formula>"varies"</formula>
    </cfRule>
  </conditionalFormatting>
  <conditionalFormatting sqref="D40:D54">
    <cfRule type="cellIs" dxfId="7946" priority="22" operator="equal">
      <formula>"varies"</formula>
    </cfRule>
  </conditionalFormatting>
  <conditionalFormatting sqref="D40:D54">
    <cfRule type="cellIs" dxfId="7945" priority="21" operator="equal">
      <formula>"varies"</formula>
    </cfRule>
  </conditionalFormatting>
  <conditionalFormatting sqref="N40:N54">
    <cfRule type="cellIs" dxfId="7944" priority="20" operator="equal">
      <formula>"varies"</formula>
    </cfRule>
  </conditionalFormatting>
  <conditionalFormatting sqref="N13:N27">
    <cfRule type="cellIs" dxfId="7943" priority="19" operator="equal">
      <formula>"varies"</formula>
    </cfRule>
  </conditionalFormatting>
  <conditionalFormatting sqref="D40:D54">
    <cfRule type="cellIs" dxfId="7942" priority="18" operator="equal">
      <formula>"varies"</formula>
    </cfRule>
  </conditionalFormatting>
  <conditionalFormatting sqref="N40:N54">
    <cfRule type="cellIs" dxfId="7941" priority="17" operator="equal">
      <formula>"varies"</formula>
    </cfRule>
  </conditionalFormatting>
  <conditionalFormatting sqref="C13:C27">
    <cfRule type="cellIs" dxfId="7940" priority="16" operator="equal">
      <formula>"varies"</formula>
    </cfRule>
  </conditionalFormatting>
  <conditionalFormatting sqref="C40:C54">
    <cfRule type="cellIs" dxfId="7939" priority="15" operator="equal">
      <formula>"varies"</formula>
    </cfRule>
  </conditionalFormatting>
  <conditionalFormatting sqref="M13:M27">
    <cfRule type="cellIs" dxfId="7938" priority="14" operator="equal">
      <formula>"varies"</formula>
    </cfRule>
  </conditionalFormatting>
  <conditionalFormatting sqref="M40:M54">
    <cfRule type="cellIs" dxfId="7937" priority="13" operator="equal">
      <formula>"varies"</formula>
    </cfRule>
  </conditionalFormatting>
  <conditionalFormatting sqref="H14">
    <cfRule type="cellIs" dxfId="7936" priority="12" operator="equal">
      <formula>"varies"</formula>
    </cfRule>
  </conditionalFormatting>
  <conditionalFormatting sqref="H15">
    <cfRule type="cellIs" dxfId="7935" priority="11" operator="equal">
      <formula>"varies"</formula>
    </cfRule>
  </conditionalFormatting>
  <conditionalFormatting sqref="H16:H26">
    <cfRule type="cellIs" dxfId="7934" priority="10" operator="equal">
      <formula>"varies"</formula>
    </cfRule>
  </conditionalFormatting>
  <conditionalFormatting sqref="H41">
    <cfRule type="cellIs" dxfId="7933" priority="9" operator="equal">
      <formula>"varies"</formula>
    </cfRule>
  </conditionalFormatting>
  <conditionalFormatting sqref="H42">
    <cfRule type="cellIs" dxfId="7932" priority="8" operator="equal">
      <formula>"varies"</formula>
    </cfRule>
  </conditionalFormatting>
  <conditionalFormatting sqref="H43:H53">
    <cfRule type="cellIs" dxfId="7931" priority="7" operator="equal">
      <formula>"varies"</formula>
    </cfRule>
  </conditionalFormatting>
  <conditionalFormatting sqref="R14">
    <cfRule type="cellIs" dxfId="7930" priority="6" operator="equal">
      <formula>"varies"</formula>
    </cfRule>
  </conditionalFormatting>
  <conditionalFormatting sqref="R15">
    <cfRule type="cellIs" dxfId="7929" priority="5" operator="equal">
      <formula>"varies"</formula>
    </cfRule>
  </conditionalFormatting>
  <conditionalFormatting sqref="R16:R26">
    <cfRule type="cellIs" dxfId="7928" priority="4" operator="equal">
      <formula>"varies"</formula>
    </cfRule>
  </conditionalFormatting>
  <conditionalFormatting sqref="R41">
    <cfRule type="cellIs" dxfId="7927" priority="3" operator="equal">
      <formula>"varies"</formula>
    </cfRule>
  </conditionalFormatting>
  <conditionalFormatting sqref="R42">
    <cfRule type="cellIs" dxfId="7926" priority="2" operator="equal">
      <formula>"varies"</formula>
    </cfRule>
  </conditionalFormatting>
  <conditionalFormatting sqref="R43:R53">
    <cfRule type="cellIs" dxfId="7925"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A67"/>
  <sheetViews>
    <sheetView showGridLines="0" workbookViewId="0">
      <selection activeCell="P22" sqref="P22:Q22"/>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213</v>
      </c>
      <c r="E7" s="332" t="s">
        <v>787</v>
      </c>
      <c r="F7" s="332"/>
      <c r="G7" s="332"/>
      <c r="H7" s="332"/>
      <c r="I7" s="332"/>
      <c r="J7" s="333"/>
      <c r="K7" s="132"/>
      <c r="L7" s="331"/>
      <c r="M7" s="332"/>
      <c r="N7" s="1012" t="s">
        <v>214</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215</v>
      </c>
      <c r="E34" s="332" t="s">
        <v>787</v>
      </c>
      <c r="F34" s="332"/>
      <c r="G34" s="332"/>
      <c r="H34" s="332"/>
      <c r="I34" s="332"/>
      <c r="J34" s="333"/>
      <c r="K34" s="132"/>
      <c r="L34" s="331"/>
      <c r="M34" s="332"/>
      <c r="N34" s="1012" t="s">
        <v>216</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D13:D27">
    <cfRule type="cellIs" dxfId="7924" priority="106" operator="equal">
      <formula>"varies"</formula>
    </cfRule>
  </conditionalFormatting>
  <conditionalFormatting sqref="N13:N27">
    <cfRule type="cellIs" dxfId="7923" priority="105" operator="equal">
      <formula>"varies"</formula>
    </cfRule>
  </conditionalFormatting>
  <conditionalFormatting sqref="N40:N54">
    <cfRule type="cellIs" dxfId="7922" priority="104" operator="equal">
      <formula>"varies"</formula>
    </cfRule>
  </conditionalFormatting>
  <conditionalFormatting sqref="N40:N54">
    <cfRule type="cellIs" dxfId="7921" priority="103" operator="equal">
      <formula>"varies"</formula>
    </cfRule>
  </conditionalFormatting>
  <conditionalFormatting sqref="D40:D54">
    <cfRule type="cellIs" dxfId="7920" priority="102" operator="equal">
      <formula>"varies"</formula>
    </cfRule>
  </conditionalFormatting>
  <conditionalFormatting sqref="D40:D54">
    <cfRule type="cellIs" dxfId="7919" priority="101" operator="equal">
      <formula>"varies"</formula>
    </cfRule>
  </conditionalFormatting>
  <conditionalFormatting sqref="N40:N54">
    <cfRule type="cellIs" dxfId="7918" priority="100" operator="equal">
      <formula>"varies"</formula>
    </cfRule>
  </conditionalFormatting>
  <conditionalFormatting sqref="N13:N27">
    <cfRule type="cellIs" dxfId="7917" priority="99" operator="equal">
      <formula>"varies"</formula>
    </cfRule>
  </conditionalFormatting>
  <conditionalFormatting sqref="D40:D54">
    <cfRule type="cellIs" dxfId="7916" priority="98" operator="equal">
      <formula>"varies"</formula>
    </cfRule>
  </conditionalFormatting>
  <conditionalFormatting sqref="N40:N54">
    <cfRule type="cellIs" dxfId="7915" priority="97" operator="equal">
      <formula>"varies"</formula>
    </cfRule>
  </conditionalFormatting>
  <conditionalFormatting sqref="C13:C27">
    <cfRule type="cellIs" dxfId="7914" priority="96" operator="equal">
      <formula>"varies"</formula>
    </cfRule>
  </conditionalFormatting>
  <conditionalFormatting sqref="C40:C54">
    <cfRule type="cellIs" dxfId="7913" priority="95" operator="equal">
      <formula>"varies"</formula>
    </cfRule>
  </conditionalFormatting>
  <conditionalFormatting sqref="M13:M27">
    <cfRule type="cellIs" dxfId="7912" priority="94" operator="equal">
      <formula>"varies"</formula>
    </cfRule>
  </conditionalFormatting>
  <conditionalFormatting sqref="M40:M54">
    <cfRule type="cellIs" dxfId="7911" priority="93" operator="equal">
      <formula>"varies"</formula>
    </cfRule>
  </conditionalFormatting>
  <conditionalFormatting sqref="H14">
    <cfRule type="cellIs" dxfId="7910" priority="92" operator="equal">
      <formula>"varies"</formula>
    </cfRule>
  </conditionalFormatting>
  <conditionalFormatting sqref="H15">
    <cfRule type="cellIs" dxfId="7909" priority="91" operator="equal">
      <formula>"varies"</formula>
    </cfRule>
  </conditionalFormatting>
  <conditionalFormatting sqref="H16:H26">
    <cfRule type="cellIs" dxfId="7908" priority="90" operator="equal">
      <formula>"varies"</formula>
    </cfRule>
  </conditionalFormatting>
  <conditionalFormatting sqref="H41">
    <cfRule type="cellIs" dxfId="7907" priority="89" operator="equal">
      <formula>"varies"</formula>
    </cfRule>
  </conditionalFormatting>
  <conditionalFormatting sqref="H42">
    <cfRule type="cellIs" dxfId="7906" priority="88" operator="equal">
      <formula>"varies"</formula>
    </cfRule>
  </conditionalFormatting>
  <conditionalFormatting sqref="H43:H53">
    <cfRule type="cellIs" dxfId="7905" priority="87" operator="equal">
      <formula>"varies"</formula>
    </cfRule>
  </conditionalFormatting>
  <conditionalFormatting sqref="R14">
    <cfRule type="cellIs" dxfId="7904" priority="86" operator="equal">
      <formula>"varies"</formula>
    </cfRule>
  </conditionalFormatting>
  <conditionalFormatting sqref="R15">
    <cfRule type="cellIs" dxfId="7903" priority="85" operator="equal">
      <formula>"varies"</formula>
    </cfRule>
  </conditionalFormatting>
  <conditionalFormatting sqref="R16:R26">
    <cfRule type="cellIs" dxfId="7902" priority="84" operator="equal">
      <formula>"varies"</formula>
    </cfRule>
  </conditionalFormatting>
  <conditionalFormatting sqref="R41">
    <cfRule type="cellIs" dxfId="7901" priority="83" operator="equal">
      <formula>"varies"</formula>
    </cfRule>
  </conditionalFormatting>
  <conditionalFormatting sqref="R42">
    <cfRule type="cellIs" dxfId="7900" priority="82" operator="equal">
      <formula>"varies"</formula>
    </cfRule>
  </conditionalFormatting>
  <conditionalFormatting sqref="R43:R53">
    <cfRule type="cellIs" dxfId="7899" priority="81" operator="equal">
      <formula>"varies"</formula>
    </cfRule>
  </conditionalFormatting>
  <conditionalFormatting sqref="C40">
    <cfRule type="cellIs" dxfId="7898" priority="80" operator="equal">
      <formula>"varies"</formula>
    </cfRule>
  </conditionalFormatting>
  <conditionalFormatting sqref="D13:D27">
    <cfRule type="cellIs" dxfId="7897" priority="79" operator="equal">
      <formula>"varies"</formula>
    </cfRule>
  </conditionalFormatting>
  <conditionalFormatting sqref="N13:N27">
    <cfRule type="cellIs" dxfId="7896" priority="78" operator="equal">
      <formula>"varies"</formula>
    </cfRule>
  </conditionalFormatting>
  <conditionalFormatting sqref="N40:N54">
    <cfRule type="cellIs" dxfId="7895" priority="77" operator="equal">
      <formula>"varies"</formula>
    </cfRule>
  </conditionalFormatting>
  <conditionalFormatting sqref="N40:N54">
    <cfRule type="cellIs" dxfId="7894" priority="76" operator="equal">
      <formula>"varies"</formula>
    </cfRule>
  </conditionalFormatting>
  <conditionalFormatting sqref="D40:D54">
    <cfRule type="cellIs" dxfId="7893" priority="75" operator="equal">
      <formula>"varies"</formula>
    </cfRule>
  </conditionalFormatting>
  <conditionalFormatting sqref="D40:D54">
    <cfRule type="cellIs" dxfId="7892" priority="74" operator="equal">
      <formula>"varies"</formula>
    </cfRule>
  </conditionalFormatting>
  <conditionalFormatting sqref="N40:N54">
    <cfRule type="cellIs" dxfId="7891" priority="73" operator="equal">
      <formula>"varies"</formula>
    </cfRule>
  </conditionalFormatting>
  <conditionalFormatting sqref="N13:N27">
    <cfRule type="cellIs" dxfId="7890" priority="72" operator="equal">
      <formula>"varies"</formula>
    </cfRule>
  </conditionalFormatting>
  <conditionalFormatting sqref="D40:D54">
    <cfRule type="cellIs" dxfId="7889" priority="71" operator="equal">
      <formula>"varies"</formula>
    </cfRule>
  </conditionalFormatting>
  <conditionalFormatting sqref="N40:N54">
    <cfRule type="cellIs" dxfId="7888" priority="70" operator="equal">
      <formula>"varies"</formula>
    </cfRule>
  </conditionalFormatting>
  <conditionalFormatting sqref="C13:C27">
    <cfRule type="cellIs" dxfId="7887" priority="69" operator="equal">
      <formula>"varies"</formula>
    </cfRule>
  </conditionalFormatting>
  <conditionalFormatting sqref="C40:C54">
    <cfRule type="cellIs" dxfId="7886" priority="68" operator="equal">
      <formula>"varies"</formula>
    </cfRule>
  </conditionalFormatting>
  <conditionalFormatting sqref="M13:M27">
    <cfRule type="cellIs" dxfId="7885" priority="67" operator="equal">
      <formula>"varies"</formula>
    </cfRule>
  </conditionalFormatting>
  <conditionalFormatting sqref="M40:M54">
    <cfRule type="cellIs" dxfId="7884" priority="66" operator="equal">
      <formula>"varies"</formula>
    </cfRule>
  </conditionalFormatting>
  <conditionalFormatting sqref="H14">
    <cfRule type="cellIs" dxfId="7883" priority="65" operator="equal">
      <formula>"varies"</formula>
    </cfRule>
  </conditionalFormatting>
  <conditionalFormatting sqref="H15">
    <cfRule type="cellIs" dxfId="7882" priority="64" operator="equal">
      <formula>"varies"</formula>
    </cfRule>
  </conditionalFormatting>
  <conditionalFormatting sqref="H16:H26">
    <cfRule type="cellIs" dxfId="7881" priority="63" operator="equal">
      <formula>"varies"</formula>
    </cfRule>
  </conditionalFormatting>
  <conditionalFormatting sqref="H41">
    <cfRule type="cellIs" dxfId="7880" priority="62" operator="equal">
      <formula>"varies"</formula>
    </cfRule>
  </conditionalFormatting>
  <conditionalFormatting sqref="H42">
    <cfRule type="cellIs" dxfId="7879" priority="61" operator="equal">
      <formula>"varies"</formula>
    </cfRule>
  </conditionalFormatting>
  <conditionalFormatting sqref="H43:H53">
    <cfRule type="cellIs" dxfId="7878" priority="60" operator="equal">
      <formula>"varies"</formula>
    </cfRule>
  </conditionalFormatting>
  <conditionalFormatting sqref="R14">
    <cfRule type="cellIs" dxfId="7877" priority="59" operator="equal">
      <formula>"varies"</formula>
    </cfRule>
  </conditionalFormatting>
  <conditionalFormatting sqref="R15">
    <cfRule type="cellIs" dxfId="7876" priority="58" operator="equal">
      <formula>"varies"</formula>
    </cfRule>
  </conditionalFormatting>
  <conditionalFormatting sqref="R16:R26">
    <cfRule type="cellIs" dxfId="7875" priority="57" operator="equal">
      <formula>"varies"</formula>
    </cfRule>
  </conditionalFormatting>
  <conditionalFormatting sqref="R41">
    <cfRule type="cellIs" dxfId="7874" priority="56" operator="equal">
      <formula>"varies"</formula>
    </cfRule>
  </conditionalFormatting>
  <conditionalFormatting sqref="R42">
    <cfRule type="cellIs" dxfId="7873" priority="55" operator="equal">
      <formula>"varies"</formula>
    </cfRule>
  </conditionalFormatting>
  <conditionalFormatting sqref="R43:R53">
    <cfRule type="cellIs" dxfId="7872" priority="54" operator="equal">
      <formula>"varies"</formula>
    </cfRule>
  </conditionalFormatting>
  <conditionalFormatting sqref="M13">
    <cfRule type="cellIs" dxfId="7871" priority="53" operator="equal">
      <formula>"varies"</formula>
    </cfRule>
  </conditionalFormatting>
  <conditionalFormatting sqref="D13:D27">
    <cfRule type="cellIs" dxfId="7870" priority="52" operator="equal">
      <formula>"varies"</formula>
    </cfRule>
  </conditionalFormatting>
  <conditionalFormatting sqref="N13:N27">
    <cfRule type="cellIs" dxfId="7869" priority="51" operator="equal">
      <formula>"varies"</formula>
    </cfRule>
  </conditionalFormatting>
  <conditionalFormatting sqref="N40:N54">
    <cfRule type="cellIs" dxfId="7868" priority="50" operator="equal">
      <formula>"varies"</formula>
    </cfRule>
  </conditionalFormatting>
  <conditionalFormatting sqref="N40:N54">
    <cfRule type="cellIs" dxfId="7867" priority="49" operator="equal">
      <formula>"varies"</formula>
    </cfRule>
  </conditionalFormatting>
  <conditionalFormatting sqref="D40:D54">
    <cfRule type="cellIs" dxfId="7866" priority="48" operator="equal">
      <formula>"varies"</formula>
    </cfRule>
  </conditionalFormatting>
  <conditionalFormatting sqref="D40:D54">
    <cfRule type="cellIs" dxfId="7865" priority="47" operator="equal">
      <formula>"varies"</formula>
    </cfRule>
  </conditionalFormatting>
  <conditionalFormatting sqref="N40:N54">
    <cfRule type="cellIs" dxfId="7864" priority="46" operator="equal">
      <formula>"varies"</formula>
    </cfRule>
  </conditionalFormatting>
  <conditionalFormatting sqref="N13:N27">
    <cfRule type="cellIs" dxfId="7863" priority="45" operator="equal">
      <formula>"varies"</formula>
    </cfRule>
  </conditionalFormatting>
  <conditionalFormatting sqref="D40:D54">
    <cfRule type="cellIs" dxfId="7862" priority="44" operator="equal">
      <formula>"varies"</formula>
    </cfRule>
  </conditionalFormatting>
  <conditionalFormatting sqref="N40:N54">
    <cfRule type="cellIs" dxfId="7861" priority="43" operator="equal">
      <formula>"varies"</formula>
    </cfRule>
  </conditionalFormatting>
  <conditionalFormatting sqref="C13:C27">
    <cfRule type="cellIs" dxfId="7860" priority="42" operator="equal">
      <formula>"varies"</formula>
    </cfRule>
  </conditionalFormatting>
  <conditionalFormatting sqref="C40:C54">
    <cfRule type="cellIs" dxfId="7859" priority="41" operator="equal">
      <formula>"varies"</formula>
    </cfRule>
  </conditionalFormatting>
  <conditionalFormatting sqref="M13:M27">
    <cfRule type="cellIs" dxfId="7858" priority="40" operator="equal">
      <formula>"varies"</formula>
    </cfRule>
  </conditionalFormatting>
  <conditionalFormatting sqref="M40:M54">
    <cfRule type="cellIs" dxfId="7857" priority="39" operator="equal">
      <formula>"varies"</formula>
    </cfRule>
  </conditionalFormatting>
  <conditionalFormatting sqref="H14">
    <cfRule type="cellIs" dxfId="7856" priority="38" operator="equal">
      <formula>"varies"</formula>
    </cfRule>
  </conditionalFormatting>
  <conditionalFormatting sqref="H15">
    <cfRule type="cellIs" dxfId="7855" priority="37" operator="equal">
      <formula>"varies"</formula>
    </cfRule>
  </conditionalFormatting>
  <conditionalFormatting sqref="H16:H26">
    <cfRule type="cellIs" dxfId="7854" priority="36" operator="equal">
      <formula>"varies"</formula>
    </cfRule>
  </conditionalFormatting>
  <conditionalFormatting sqref="H41">
    <cfRule type="cellIs" dxfId="7853" priority="35" operator="equal">
      <formula>"varies"</formula>
    </cfRule>
  </conditionalFormatting>
  <conditionalFormatting sqref="H42">
    <cfRule type="cellIs" dxfId="7852" priority="34" operator="equal">
      <formula>"varies"</formula>
    </cfRule>
  </conditionalFormatting>
  <conditionalFormatting sqref="H43:H53">
    <cfRule type="cellIs" dxfId="7851" priority="33" operator="equal">
      <formula>"varies"</formula>
    </cfRule>
  </conditionalFormatting>
  <conditionalFormatting sqref="R14">
    <cfRule type="cellIs" dxfId="7850" priority="32" operator="equal">
      <formula>"varies"</formula>
    </cfRule>
  </conditionalFormatting>
  <conditionalFormatting sqref="R15">
    <cfRule type="cellIs" dxfId="7849" priority="31" operator="equal">
      <formula>"varies"</formula>
    </cfRule>
  </conditionalFormatting>
  <conditionalFormatting sqref="R16:R26">
    <cfRule type="cellIs" dxfId="7848" priority="30" operator="equal">
      <formula>"varies"</formula>
    </cfRule>
  </conditionalFormatting>
  <conditionalFormatting sqref="R41">
    <cfRule type="cellIs" dxfId="7847" priority="29" operator="equal">
      <formula>"varies"</formula>
    </cfRule>
  </conditionalFormatting>
  <conditionalFormatting sqref="R42">
    <cfRule type="cellIs" dxfId="7846" priority="28" operator="equal">
      <formula>"varies"</formula>
    </cfRule>
  </conditionalFormatting>
  <conditionalFormatting sqref="R43:R53">
    <cfRule type="cellIs" dxfId="7845" priority="27" operator="equal">
      <formula>"varies"</formula>
    </cfRule>
  </conditionalFormatting>
  <conditionalFormatting sqref="D13:D27">
    <cfRule type="cellIs" dxfId="7844" priority="26" operator="equal">
      <formula>"varies"</formula>
    </cfRule>
  </conditionalFormatting>
  <conditionalFormatting sqref="N13:N27">
    <cfRule type="cellIs" dxfId="7843" priority="25" operator="equal">
      <formula>"varies"</formula>
    </cfRule>
  </conditionalFormatting>
  <conditionalFormatting sqref="N40:N54">
    <cfRule type="cellIs" dxfId="7842" priority="24" operator="equal">
      <formula>"varies"</formula>
    </cfRule>
  </conditionalFormatting>
  <conditionalFormatting sqref="N40:N54">
    <cfRule type="cellIs" dxfId="7841" priority="23" operator="equal">
      <formula>"varies"</formula>
    </cfRule>
  </conditionalFormatting>
  <conditionalFormatting sqref="D40:D54">
    <cfRule type="cellIs" dxfId="7840" priority="22" operator="equal">
      <formula>"varies"</formula>
    </cfRule>
  </conditionalFormatting>
  <conditionalFormatting sqref="D40:D54">
    <cfRule type="cellIs" dxfId="7839" priority="21" operator="equal">
      <formula>"varies"</formula>
    </cfRule>
  </conditionalFormatting>
  <conditionalFormatting sqref="N40:N54">
    <cfRule type="cellIs" dxfId="7838" priority="20" operator="equal">
      <formula>"varies"</formula>
    </cfRule>
  </conditionalFormatting>
  <conditionalFormatting sqref="N13:N27">
    <cfRule type="cellIs" dxfId="7837" priority="19" operator="equal">
      <formula>"varies"</formula>
    </cfRule>
  </conditionalFormatting>
  <conditionalFormatting sqref="D40:D54">
    <cfRule type="cellIs" dxfId="7836" priority="18" operator="equal">
      <formula>"varies"</formula>
    </cfRule>
  </conditionalFormatting>
  <conditionalFormatting sqref="N40:N54">
    <cfRule type="cellIs" dxfId="7835" priority="17" operator="equal">
      <formula>"varies"</formula>
    </cfRule>
  </conditionalFormatting>
  <conditionalFormatting sqref="C13:C27">
    <cfRule type="cellIs" dxfId="7834" priority="16" operator="equal">
      <formula>"varies"</formula>
    </cfRule>
  </conditionalFormatting>
  <conditionalFormatting sqref="C40:C54">
    <cfRule type="cellIs" dxfId="7833" priority="15" operator="equal">
      <formula>"varies"</formula>
    </cfRule>
  </conditionalFormatting>
  <conditionalFormatting sqref="M13:M27">
    <cfRule type="cellIs" dxfId="7832" priority="14" operator="equal">
      <formula>"varies"</formula>
    </cfRule>
  </conditionalFormatting>
  <conditionalFormatting sqref="M40:M54">
    <cfRule type="cellIs" dxfId="7831" priority="13" operator="equal">
      <formula>"varies"</formula>
    </cfRule>
  </conditionalFormatting>
  <conditionalFormatting sqref="H14">
    <cfRule type="cellIs" dxfId="7830" priority="12" operator="equal">
      <formula>"varies"</formula>
    </cfRule>
  </conditionalFormatting>
  <conditionalFormatting sqref="H15">
    <cfRule type="cellIs" dxfId="7829" priority="11" operator="equal">
      <formula>"varies"</formula>
    </cfRule>
  </conditionalFormatting>
  <conditionalFormatting sqref="H16:H26">
    <cfRule type="cellIs" dxfId="7828" priority="10" operator="equal">
      <formula>"varies"</formula>
    </cfRule>
  </conditionalFormatting>
  <conditionalFormatting sqref="H41">
    <cfRule type="cellIs" dxfId="7827" priority="9" operator="equal">
      <formula>"varies"</formula>
    </cfRule>
  </conditionalFormatting>
  <conditionalFormatting sqref="H42">
    <cfRule type="cellIs" dxfId="7826" priority="8" operator="equal">
      <formula>"varies"</formula>
    </cfRule>
  </conditionalFormatting>
  <conditionalFormatting sqref="H43:H53">
    <cfRule type="cellIs" dxfId="7825" priority="7" operator="equal">
      <formula>"varies"</formula>
    </cfRule>
  </conditionalFormatting>
  <conditionalFormatting sqref="R14">
    <cfRule type="cellIs" dxfId="7824" priority="6" operator="equal">
      <formula>"varies"</formula>
    </cfRule>
  </conditionalFormatting>
  <conditionalFormatting sqref="R15">
    <cfRule type="cellIs" dxfId="7823" priority="5" operator="equal">
      <formula>"varies"</formula>
    </cfRule>
  </conditionalFormatting>
  <conditionalFormatting sqref="R16:R26">
    <cfRule type="cellIs" dxfId="7822" priority="4" operator="equal">
      <formula>"varies"</formula>
    </cfRule>
  </conditionalFormatting>
  <conditionalFormatting sqref="R41">
    <cfRule type="cellIs" dxfId="7821" priority="3" operator="equal">
      <formula>"varies"</formula>
    </cfRule>
  </conditionalFormatting>
  <conditionalFormatting sqref="R42">
    <cfRule type="cellIs" dxfId="7820" priority="2" operator="equal">
      <formula>"varies"</formula>
    </cfRule>
  </conditionalFormatting>
  <conditionalFormatting sqref="R43:R53">
    <cfRule type="cellIs" dxfId="7819"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217</v>
      </c>
      <c r="E7" s="332" t="s">
        <v>787</v>
      </c>
      <c r="F7" s="332"/>
      <c r="G7" s="332"/>
      <c r="H7" s="332"/>
      <c r="I7" s="332"/>
      <c r="J7" s="333"/>
      <c r="K7" s="132"/>
      <c r="L7" s="331"/>
      <c r="M7" s="332"/>
      <c r="N7" s="1012" t="s">
        <v>218</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219</v>
      </c>
      <c r="E34" s="332" t="s">
        <v>787</v>
      </c>
      <c r="F34" s="332"/>
      <c r="G34" s="332"/>
      <c r="H34" s="332"/>
      <c r="I34" s="332"/>
      <c r="J34" s="333"/>
      <c r="K34" s="132"/>
      <c r="L34" s="331"/>
      <c r="M34" s="332"/>
      <c r="N34" s="1012" t="s">
        <v>220</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7818" priority="106" operator="equal">
      <formula>"varies"</formula>
    </cfRule>
  </conditionalFormatting>
  <conditionalFormatting sqref="N13:N27">
    <cfRule type="cellIs" dxfId="7817" priority="105" operator="equal">
      <formula>"varies"</formula>
    </cfRule>
  </conditionalFormatting>
  <conditionalFormatting sqref="N40:N54">
    <cfRule type="cellIs" dxfId="7816" priority="104" operator="equal">
      <formula>"varies"</formula>
    </cfRule>
  </conditionalFormatting>
  <conditionalFormatting sqref="N40:N54">
    <cfRule type="cellIs" dxfId="7815" priority="103" operator="equal">
      <formula>"varies"</formula>
    </cfRule>
  </conditionalFormatting>
  <conditionalFormatting sqref="D40:D54">
    <cfRule type="cellIs" dxfId="7814" priority="102" operator="equal">
      <formula>"varies"</formula>
    </cfRule>
  </conditionalFormatting>
  <conditionalFormatting sqref="D40:D54">
    <cfRule type="cellIs" dxfId="7813" priority="101" operator="equal">
      <formula>"varies"</formula>
    </cfRule>
  </conditionalFormatting>
  <conditionalFormatting sqref="N40:N54">
    <cfRule type="cellIs" dxfId="7812" priority="100" operator="equal">
      <formula>"varies"</formula>
    </cfRule>
  </conditionalFormatting>
  <conditionalFormatting sqref="N13:N27">
    <cfRule type="cellIs" dxfId="7811" priority="99" operator="equal">
      <formula>"varies"</formula>
    </cfRule>
  </conditionalFormatting>
  <conditionalFormatting sqref="D40:D54">
    <cfRule type="cellIs" dxfId="7810" priority="98" operator="equal">
      <formula>"varies"</formula>
    </cfRule>
  </conditionalFormatting>
  <conditionalFormatting sqref="N40:N54">
    <cfRule type="cellIs" dxfId="7809" priority="97" operator="equal">
      <formula>"varies"</formula>
    </cfRule>
  </conditionalFormatting>
  <conditionalFormatting sqref="C13:C27">
    <cfRule type="cellIs" dxfId="7808" priority="96" operator="equal">
      <formula>"varies"</formula>
    </cfRule>
  </conditionalFormatting>
  <conditionalFormatting sqref="C40:C54">
    <cfRule type="cellIs" dxfId="7807" priority="95" operator="equal">
      <formula>"varies"</formula>
    </cfRule>
  </conditionalFormatting>
  <conditionalFormatting sqref="M13:M27">
    <cfRule type="cellIs" dxfId="7806" priority="94" operator="equal">
      <formula>"varies"</formula>
    </cfRule>
  </conditionalFormatting>
  <conditionalFormatting sqref="M40:M54">
    <cfRule type="cellIs" dxfId="7805" priority="93" operator="equal">
      <formula>"varies"</formula>
    </cfRule>
  </conditionalFormatting>
  <conditionalFormatting sqref="H14">
    <cfRule type="cellIs" dxfId="7804" priority="92" operator="equal">
      <formula>"varies"</formula>
    </cfRule>
  </conditionalFormatting>
  <conditionalFormatting sqref="H15">
    <cfRule type="cellIs" dxfId="7803" priority="91" operator="equal">
      <formula>"varies"</formula>
    </cfRule>
  </conditionalFormatting>
  <conditionalFormatting sqref="H16:H26">
    <cfRule type="cellIs" dxfId="7802" priority="90" operator="equal">
      <formula>"varies"</formula>
    </cfRule>
  </conditionalFormatting>
  <conditionalFormatting sqref="H41">
    <cfRule type="cellIs" dxfId="7801" priority="89" operator="equal">
      <formula>"varies"</formula>
    </cfRule>
  </conditionalFormatting>
  <conditionalFormatting sqref="H42">
    <cfRule type="cellIs" dxfId="7800" priority="88" operator="equal">
      <formula>"varies"</formula>
    </cfRule>
  </conditionalFormatting>
  <conditionalFormatting sqref="H43:H53">
    <cfRule type="cellIs" dxfId="7799" priority="87" operator="equal">
      <formula>"varies"</formula>
    </cfRule>
  </conditionalFormatting>
  <conditionalFormatting sqref="R14">
    <cfRule type="cellIs" dxfId="7798" priority="86" operator="equal">
      <formula>"varies"</formula>
    </cfRule>
  </conditionalFormatting>
  <conditionalFormatting sqref="R15">
    <cfRule type="cellIs" dxfId="7797" priority="85" operator="equal">
      <formula>"varies"</formula>
    </cfRule>
  </conditionalFormatting>
  <conditionalFormatting sqref="R16:R26">
    <cfRule type="cellIs" dxfId="7796" priority="84" operator="equal">
      <formula>"varies"</formula>
    </cfRule>
  </conditionalFormatting>
  <conditionalFormatting sqref="R41">
    <cfRule type="cellIs" dxfId="7795" priority="83" operator="equal">
      <formula>"varies"</formula>
    </cfRule>
  </conditionalFormatting>
  <conditionalFormatting sqref="R42">
    <cfRule type="cellIs" dxfId="7794" priority="82" operator="equal">
      <formula>"varies"</formula>
    </cfRule>
  </conditionalFormatting>
  <conditionalFormatting sqref="R43:R53">
    <cfRule type="cellIs" dxfId="7793" priority="81" operator="equal">
      <formula>"varies"</formula>
    </cfRule>
  </conditionalFormatting>
  <conditionalFormatting sqref="C40">
    <cfRule type="cellIs" dxfId="7792" priority="80" operator="equal">
      <formula>"varies"</formula>
    </cfRule>
  </conditionalFormatting>
  <conditionalFormatting sqref="D13:D27">
    <cfRule type="cellIs" dxfId="7791" priority="79" operator="equal">
      <formula>"varies"</formula>
    </cfRule>
  </conditionalFormatting>
  <conditionalFormatting sqref="N13:N27">
    <cfRule type="cellIs" dxfId="7790" priority="78" operator="equal">
      <formula>"varies"</formula>
    </cfRule>
  </conditionalFormatting>
  <conditionalFormatting sqref="N40:N54">
    <cfRule type="cellIs" dxfId="7789" priority="77" operator="equal">
      <formula>"varies"</formula>
    </cfRule>
  </conditionalFormatting>
  <conditionalFormatting sqref="N40:N54">
    <cfRule type="cellIs" dxfId="7788" priority="76" operator="equal">
      <formula>"varies"</formula>
    </cfRule>
  </conditionalFormatting>
  <conditionalFormatting sqref="D40:D54">
    <cfRule type="cellIs" dxfId="7787" priority="75" operator="equal">
      <formula>"varies"</formula>
    </cfRule>
  </conditionalFormatting>
  <conditionalFormatting sqref="D40:D54">
    <cfRule type="cellIs" dxfId="7786" priority="74" operator="equal">
      <formula>"varies"</formula>
    </cfRule>
  </conditionalFormatting>
  <conditionalFormatting sqref="N40:N54">
    <cfRule type="cellIs" dxfId="7785" priority="73" operator="equal">
      <formula>"varies"</formula>
    </cfRule>
  </conditionalFormatting>
  <conditionalFormatting sqref="N13:N27">
    <cfRule type="cellIs" dxfId="7784" priority="72" operator="equal">
      <formula>"varies"</formula>
    </cfRule>
  </conditionalFormatting>
  <conditionalFormatting sqref="D40:D54">
    <cfRule type="cellIs" dxfId="7783" priority="71" operator="equal">
      <formula>"varies"</formula>
    </cfRule>
  </conditionalFormatting>
  <conditionalFormatting sqref="N40:N54">
    <cfRule type="cellIs" dxfId="7782" priority="70" operator="equal">
      <formula>"varies"</formula>
    </cfRule>
  </conditionalFormatting>
  <conditionalFormatting sqref="C13:C27">
    <cfRule type="cellIs" dxfId="7781" priority="69" operator="equal">
      <formula>"varies"</formula>
    </cfRule>
  </conditionalFormatting>
  <conditionalFormatting sqref="C40:C54">
    <cfRule type="cellIs" dxfId="7780" priority="68" operator="equal">
      <formula>"varies"</formula>
    </cfRule>
  </conditionalFormatting>
  <conditionalFormatting sqref="M13:M27">
    <cfRule type="cellIs" dxfId="7779" priority="67" operator="equal">
      <formula>"varies"</formula>
    </cfRule>
  </conditionalFormatting>
  <conditionalFormatting sqref="M40:M54">
    <cfRule type="cellIs" dxfId="7778" priority="66" operator="equal">
      <formula>"varies"</formula>
    </cfRule>
  </conditionalFormatting>
  <conditionalFormatting sqref="H14">
    <cfRule type="cellIs" dxfId="7777" priority="65" operator="equal">
      <formula>"varies"</formula>
    </cfRule>
  </conditionalFormatting>
  <conditionalFormatting sqref="H15">
    <cfRule type="cellIs" dxfId="7776" priority="64" operator="equal">
      <formula>"varies"</formula>
    </cfRule>
  </conditionalFormatting>
  <conditionalFormatting sqref="H16:H26">
    <cfRule type="cellIs" dxfId="7775" priority="63" operator="equal">
      <formula>"varies"</formula>
    </cfRule>
  </conditionalFormatting>
  <conditionalFormatting sqref="H41">
    <cfRule type="cellIs" dxfId="7774" priority="62" operator="equal">
      <formula>"varies"</formula>
    </cfRule>
  </conditionalFormatting>
  <conditionalFormatting sqref="H42">
    <cfRule type="cellIs" dxfId="7773" priority="61" operator="equal">
      <formula>"varies"</formula>
    </cfRule>
  </conditionalFormatting>
  <conditionalFormatting sqref="H43:H53">
    <cfRule type="cellIs" dxfId="7772" priority="60" operator="equal">
      <formula>"varies"</formula>
    </cfRule>
  </conditionalFormatting>
  <conditionalFormatting sqref="R14">
    <cfRule type="cellIs" dxfId="7771" priority="59" operator="equal">
      <formula>"varies"</formula>
    </cfRule>
  </conditionalFormatting>
  <conditionalFormatting sqref="R15">
    <cfRule type="cellIs" dxfId="7770" priority="58" operator="equal">
      <formula>"varies"</formula>
    </cfRule>
  </conditionalFormatting>
  <conditionalFormatting sqref="R16:R26">
    <cfRule type="cellIs" dxfId="7769" priority="57" operator="equal">
      <formula>"varies"</formula>
    </cfRule>
  </conditionalFormatting>
  <conditionalFormatting sqref="R41">
    <cfRule type="cellIs" dxfId="7768" priority="56" operator="equal">
      <formula>"varies"</formula>
    </cfRule>
  </conditionalFormatting>
  <conditionalFormatting sqref="R42">
    <cfRule type="cellIs" dxfId="7767" priority="55" operator="equal">
      <formula>"varies"</formula>
    </cfRule>
  </conditionalFormatting>
  <conditionalFormatting sqref="R43:R53">
    <cfRule type="cellIs" dxfId="7766" priority="54" operator="equal">
      <formula>"varies"</formula>
    </cfRule>
  </conditionalFormatting>
  <conditionalFormatting sqref="M13">
    <cfRule type="cellIs" dxfId="7765" priority="53" operator="equal">
      <formula>"varies"</formula>
    </cfRule>
  </conditionalFormatting>
  <conditionalFormatting sqref="D13:D27">
    <cfRule type="cellIs" dxfId="7764" priority="52" operator="equal">
      <formula>"varies"</formula>
    </cfRule>
  </conditionalFormatting>
  <conditionalFormatting sqref="N13:N27">
    <cfRule type="cellIs" dxfId="7763" priority="51" operator="equal">
      <formula>"varies"</formula>
    </cfRule>
  </conditionalFormatting>
  <conditionalFormatting sqref="N40:N54">
    <cfRule type="cellIs" dxfId="7762" priority="50" operator="equal">
      <formula>"varies"</formula>
    </cfRule>
  </conditionalFormatting>
  <conditionalFormatting sqref="N40:N54">
    <cfRule type="cellIs" dxfId="7761" priority="49" operator="equal">
      <formula>"varies"</formula>
    </cfRule>
  </conditionalFormatting>
  <conditionalFormatting sqref="D40:D54">
    <cfRule type="cellIs" dxfId="7760" priority="48" operator="equal">
      <formula>"varies"</formula>
    </cfRule>
  </conditionalFormatting>
  <conditionalFormatting sqref="D40:D54">
    <cfRule type="cellIs" dxfId="7759" priority="47" operator="equal">
      <formula>"varies"</formula>
    </cfRule>
  </conditionalFormatting>
  <conditionalFormatting sqref="N40:N54">
    <cfRule type="cellIs" dxfId="7758" priority="46" operator="equal">
      <formula>"varies"</formula>
    </cfRule>
  </conditionalFormatting>
  <conditionalFormatting sqref="N13:N27">
    <cfRule type="cellIs" dxfId="7757" priority="45" operator="equal">
      <formula>"varies"</formula>
    </cfRule>
  </conditionalFormatting>
  <conditionalFormatting sqref="D40:D54">
    <cfRule type="cellIs" dxfId="7756" priority="44" operator="equal">
      <formula>"varies"</formula>
    </cfRule>
  </conditionalFormatting>
  <conditionalFormatting sqref="N40:N54">
    <cfRule type="cellIs" dxfId="7755" priority="43" operator="equal">
      <formula>"varies"</formula>
    </cfRule>
  </conditionalFormatting>
  <conditionalFormatting sqref="C13:C27">
    <cfRule type="cellIs" dxfId="7754" priority="42" operator="equal">
      <formula>"varies"</formula>
    </cfRule>
  </conditionalFormatting>
  <conditionalFormatting sqref="C40:C54">
    <cfRule type="cellIs" dxfId="7753" priority="41" operator="equal">
      <formula>"varies"</formula>
    </cfRule>
  </conditionalFormatting>
  <conditionalFormatting sqref="M13:M27">
    <cfRule type="cellIs" dxfId="7752" priority="40" operator="equal">
      <formula>"varies"</formula>
    </cfRule>
  </conditionalFormatting>
  <conditionalFormatting sqref="M40:M54">
    <cfRule type="cellIs" dxfId="7751" priority="39" operator="equal">
      <formula>"varies"</formula>
    </cfRule>
  </conditionalFormatting>
  <conditionalFormatting sqref="H14">
    <cfRule type="cellIs" dxfId="7750" priority="38" operator="equal">
      <formula>"varies"</formula>
    </cfRule>
  </conditionalFormatting>
  <conditionalFormatting sqref="H15">
    <cfRule type="cellIs" dxfId="7749" priority="37" operator="equal">
      <formula>"varies"</formula>
    </cfRule>
  </conditionalFormatting>
  <conditionalFormatting sqref="H16:H26">
    <cfRule type="cellIs" dxfId="7748" priority="36" operator="equal">
      <formula>"varies"</formula>
    </cfRule>
  </conditionalFormatting>
  <conditionalFormatting sqref="H41">
    <cfRule type="cellIs" dxfId="7747" priority="35" operator="equal">
      <formula>"varies"</formula>
    </cfRule>
  </conditionalFormatting>
  <conditionalFormatting sqref="H42">
    <cfRule type="cellIs" dxfId="7746" priority="34" operator="equal">
      <formula>"varies"</formula>
    </cfRule>
  </conditionalFormatting>
  <conditionalFormatting sqref="H43:H53">
    <cfRule type="cellIs" dxfId="7745" priority="33" operator="equal">
      <formula>"varies"</formula>
    </cfRule>
  </conditionalFormatting>
  <conditionalFormatting sqref="R14">
    <cfRule type="cellIs" dxfId="7744" priority="32" operator="equal">
      <formula>"varies"</formula>
    </cfRule>
  </conditionalFormatting>
  <conditionalFormatting sqref="R15">
    <cfRule type="cellIs" dxfId="7743" priority="31" operator="equal">
      <formula>"varies"</formula>
    </cfRule>
  </conditionalFormatting>
  <conditionalFormatting sqref="R16:R26">
    <cfRule type="cellIs" dxfId="7742" priority="30" operator="equal">
      <formula>"varies"</formula>
    </cfRule>
  </conditionalFormatting>
  <conditionalFormatting sqref="R41">
    <cfRule type="cellIs" dxfId="7741" priority="29" operator="equal">
      <formula>"varies"</formula>
    </cfRule>
  </conditionalFormatting>
  <conditionalFormatting sqref="R42">
    <cfRule type="cellIs" dxfId="7740" priority="28" operator="equal">
      <formula>"varies"</formula>
    </cfRule>
  </conditionalFormatting>
  <conditionalFormatting sqref="R43:R53">
    <cfRule type="cellIs" dxfId="7739" priority="27" operator="equal">
      <formula>"varies"</formula>
    </cfRule>
  </conditionalFormatting>
  <conditionalFormatting sqref="D13:D27">
    <cfRule type="cellIs" dxfId="7738" priority="26" operator="equal">
      <formula>"varies"</formula>
    </cfRule>
  </conditionalFormatting>
  <conditionalFormatting sqref="N13:N27">
    <cfRule type="cellIs" dxfId="7737" priority="25" operator="equal">
      <formula>"varies"</formula>
    </cfRule>
  </conditionalFormatting>
  <conditionalFormatting sqref="N40:N54">
    <cfRule type="cellIs" dxfId="7736" priority="24" operator="equal">
      <formula>"varies"</formula>
    </cfRule>
  </conditionalFormatting>
  <conditionalFormatting sqref="N40:N54">
    <cfRule type="cellIs" dxfId="7735" priority="23" operator="equal">
      <formula>"varies"</formula>
    </cfRule>
  </conditionalFormatting>
  <conditionalFormatting sqref="D40:D54">
    <cfRule type="cellIs" dxfId="7734" priority="22" operator="equal">
      <formula>"varies"</formula>
    </cfRule>
  </conditionalFormatting>
  <conditionalFormatting sqref="D40:D54">
    <cfRule type="cellIs" dxfId="7733" priority="21" operator="equal">
      <formula>"varies"</formula>
    </cfRule>
  </conditionalFormatting>
  <conditionalFormatting sqref="N40:N54">
    <cfRule type="cellIs" dxfId="7732" priority="20" operator="equal">
      <formula>"varies"</formula>
    </cfRule>
  </conditionalFormatting>
  <conditionalFormatting sqref="N13:N27">
    <cfRule type="cellIs" dxfId="7731" priority="19" operator="equal">
      <formula>"varies"</formula>
    </cfRule>
  </conditionalFormatting>
  <conditionalFormatting sqref="D40:D54">
    <cfRule type="cellIs" dxfId="7730" priority="18" operator="equal">
      <formula>"varies"</formula>
    </cfRule>
  </conditionalFormatting>
  <conditionalFormatting sqref="N40:N54">
    <cfRule type="cellIs" dxfId="7729" priority="17" operator="equal">
      <formula>"varies"</formula>
    </cfRule>
  </conditionalFormatting>
  <conditionalFormatting sqref="C13:C27">
    <cfRule type="cellIs" dxfId="7728" priority="16" operator="equal">
      <formula>"varies"</formula>
    </cfRule>
  </conditionalFormatting>
  <conditionalFormatting sqref="C40:C54">
    <cfRule type="cellIs" dxfId="7727" priority="15" operator="equal">
      <formula>"varies"</formula>
    </cfRule>
  </conditionalFormatting>
  <conditionalFormatting sqref="M13:M27">
    <cfRule type="cellIs" dxfId="7726" priority="14" operator="equal">
      <formula>"varies"</formula>
    </cfRule>
  </conditionalFormatting>
  <conditionalFormatting sqref="M40:M54">
    <cfRule type="cellIs" dxfId="7725" priority="13" operator="equal">
      <formula>"varies"</formula>
    </cfRule>
  </conditionalFormatting>
  <conditionalFormatting sqref="H14">
    <cfRule type="cellIs" dxfId="7724" priority="12" operator="equal">
      <formula>"varies"</formula>
    </cfRule>
  </conditionalFormatting>
  <conditionalFormatting sqref="H15">
    <cfRule type="cellIs" dxfId="7723" priority="11" operator="equal">
      <formula>"varies"</formula>
    </cfRule>
  </conditionalFormatting>
  <conditionalFormatting sqref="H16:H26">
    <cfRule type="cellIs" dxfId="7722" priority="10" operator="equal">
      <formula>"varies"</formula>
    </cfRule>
  </conditionalFormatting>
  <conditionalFormatting sqref="H41">
    <cfRule type="cellIs" dxfId="7721" priority="9" operator="equal">
      <formula>"varies"</formula>
    </cfRule>
  </conditionalFormatting>
  <conditionalFormatting sqref="H42">
    <cfRule type="cellIs" dxfId="7720" priority="8" operator="equal">
      <formula>"varies"</formula>
    </cfRule>
  </conditionalFormatting>
  <conditionalFormatting sqref="H43:H53">
    <cfRule type="cellIs" dxfId="7719" priority="7" operator="equal">
      <formula>"varies"</formula>
    </cfRule>
  </conditionalFormatting>
  <conditionalFormatting sqref="R14">
    <cfRule type="cellIs" dxfId="7718" priority="6" operator="equal">
      <formula>"varies"</formula>
    </cfRule>
  </conditionalFormatting>
  <conditionalFormatting sqref="R15">
    <cfRule type="cellIs" dxfId="7717" priority="5" operator="equal">
      <formula>"varies"</formula>
    </cfRule>
  </conditionalFormatting>
  <conditionalFormatting sqref="R16:R26">
    <cfRule type="cellIs" dxfId="7716" priority="4" operator="equal">
      <formula>"varies"</formula>
    </cfRule>
  </conditionalFormatting>
  <conditionalFormatting sqref="R41">
    <cfRule type="cellIs" dxfId="7715" priority="3" operator="equal">
      <formula>"varies"</formula>
    </cfRule>
  </conditionalFormatting>
  <conditionalFormatting sqref="R42">
    <cfRule type="cellIs" dxfId="7714" priority="2" operator="equal">
      <formula>"varies"</formula>
    </cfRule>
  </conditionalFormatting>
  <conditionalFormatting sqref="R43:R53">
    <cfRule type="cellIs" dxfId="7713"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221</v>
      </c>
      <c r="E7" s="332" t="s">
        <v>787</v>
      </c>
      <c r="F7" s="332"/>
      <c r="G7" s="332"/>
      <c r="H7" s="332"/>
      <c r="I7" s="332"/>
      <c r="J7" s="333"/>
      <c r="K7" s="132"/>
      <c r="L7" s="331"/>
      <c r="M7" s="332"/>
      <c r="N7" s="1012" t="s">
        <v>222</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223</v>
      </c>
      <c r="E34" s="332" t="s">
        <v>787</v>
      </c>
      <c r="F34" s="332"/>
      <c r="G34" s="332"/>
      <c r="H34" s="332"/>
      <c r="I34" s="332"/>
      <c r="J34" s="333"/>
      <c r="K34" s="132"/>
      <c r="L34" s="331"/>
      <c r="M34" s="332"/>
      <c r="N34" s="1012" t="s">
        <v>224</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7712" priority="106" operator="equal">
      <formula>"varies"</formula>
    </cfRule>
  </conditionalFormatting>
  <conditionalFormatting sqref="N13:N27">
    <cfRule type="cellIs" dxfId="7711" priority="105" operator="equal">
      <formula>"varies"</formula>
    </cfRule>
  </conditionalFormatting>
  <conditionalFormatting sqref="N40:N54">
    <cfRule type="cellIs" dxfId="7710" priority="104" operator="equal">
      <formula>"varies"</formula>
    </cfRule>
  </conditionalFormatting>
  <conditionalFormatting sqref="N40:N54">
    <cfRule type="cellIs" dxfId="7709" priority="103" operator="equal">
      <formula>"varies"</formula>
    </cfRule>
  </conditionalFormatting>
  <conditionalFormatting sqref="D40:D54">
    <cfRule type="cellIs" dxfId="7708" priority="102" operator="equal">
      <formula>"varies"</formula>
    </cfRule>
  </conditionalFormatting>
  <conditionalFormatting sqref="D40:D54">
    <cfRule type="cellIs" dxfId="7707" priority="101" operator="equal">
      <formula>"varies"</formula>
    </cfRule>
  </conditionalFormatting>
  <conditionalFormatting sqref="N40:N54">
    <cfRule type="cellIs" dxfId="7706" priority="100" operator="equal">
      <formula>"varies"</formula>
    </cfRule>
  </conditionalFormatting>
  <conditionalFormatting sqref="N13:N27">
    <cfRule type="cellIs" dxfId="7705" priority="99" operator="equal">
      <formula>"varies"</formula>
    </cfRule>
  </conditionalFormatting>
  <conditionalFormatting sqref="D40:D54">
    <cfRule type="cellIs" dxfId="7704" priority="98" operator="equal">
      <formula>"varies"</formula>
    </cfRule>
  </conditionalFormatting>
  <conditionalFormatting sqref="N40:N54">
    <cfRule type="cellIs" dxfId="7703" priority="97" operator="equal">
      <formula>"varies"</formula>
    </cfRule>
  </conditionalFormatting>
  <conditionalFormatting sqref="C13:C27">
    <cfRule type="cellIs" dxfId="7702" priority="96" operator="equal">
      <formula>"varies"</formula>
    </cfRule>
  </conditionalFormatting>
  <conditionalFormatting sqref="C40:C54">
    <cfRule type="cellIs" dxfId="7701" priority="95" operator="equal">
      <formula>"varies"</formula>
    </cfRule>
  </conditionalFormatting>
  <conditionalFormatting sqref="M13:M27">
    <cfRule type="cellIs" dxfId="7700" priority="94" operator="equal">
      <formula>"varies"</formula>
    </cfRule>
  </conditionalFormatting>
  <conditionalFormatting sqref="M40:M54">
    <cfRule type="cellIs" dxfId="7699" priority="93" operator="equal">
      <formula>"varies"</formula>
    </cfRule>
  </conditionalFormatting>
  <conditionalFormatting sqref="H14">
    <cfRule type="cellIs" dxfId="7698" priority="92" operator="equal">
      <formula>"varies"</formula>
    </cfRule>
  </conditionalFormatting>
  <conditionalFormatting sqref="H15">
    <cfRule type="cellIs" dxfId="7697" priority="91" operator="equal">
      <formula>"varies"</formula>
    </cfRule>
  </conditionalFormatting>
  <conditionalFormatting sqref="H16:H26">
    <cfRule type="cellIs" dxfId="7696" priority="90" operator="equal">
      <formula>"varies"</formula>
    </cfRule>
  </conditionalFormatting>
  <conditionalFormatting sqref="H41">
    <cfRule type="cellIs" dxfId="7695" priority="89" operator="equal">
      <formula>"varies"</formula>
    </cfRule>
  </conditionalFormatting>
  <conditionalFormatting sqref="H42">
    <cfRule type="cellIs" dxfId="7694" priority="88" operator="equal">
      <formula>"varies"</formula>
    </cfRule>
  </conditionalFormatting>
  <conditionalFormatting sqref="H43:H53">
    <cfRule type="cellIs" dxfId="7693" priority="87" operator="equal">
      <formula>"varies"</formula>
    </cfRule>
  </conditionalFormatting>
  <conditionalFormatting sqref="R14">
    <cfRule type="cellIs" dxfId="7692" priority="86" operator="equal">
      <formula>"varies"</formula>
    </cfRule>
  </conditionalFormatting>
  <conditionalFormatting sqref="R15">
    <cfRule type="cellIs" dxfId="7691" priority="85" operator="equal">
      <formula>"varies"</formula>
    </cfRule>
  </conditionalFormatting>
  <conditionalFormatting sqref="R16:R26">
    <cfRule type="cellIs" dxfId="7690" priority="84" operator="equal">
      <formula>"varies"</formula>
    </cfRule>
  </conditionalFormatting>
  <conditionalFormatting sqref="R41">
    <cfRule type="cellIs" dxfId="7689" priority="83" operator="equal">
      <formula>"varies"</formula>
    </cfRule>
  </conditionalFormatting>
  <conditionalFormatting sqref="R42">
    <cfRule type="cellIs" dxfId="7688" priority="82" operator="equal">
      <formula>"varies"</formula>
    </cfRule>
  </conditionalFormatting>
  <conditionalFormatting sqref="R43:R53">
    <cfRule type="cellIs" dxfId="7687" priority="81" operator="equal">
      <formula>"varies"</formula>
    </cfRule>
  </conditionalFormatting>
  <conditionalFormatting sqref="C40">
    <cfRule type="cellIs" dxfId="7686" priority="80" operator="equal">
      <formula>"varies"</formula>
    </cfRule>
  </conditionalFormatting>
  <conditionalFormatting sqref="D13:D27">
    <cfRule type="cellIs" dxfId="7685" priority="79" operator="equal">
      <formula>"varies"</formula>
    </cfRule>
  </conditionalFormatting>
  <conditionalFormatting sqref="N13:N27">
    <cfRule type="cellIs" dxfId="7684" priority="78" operator="equal">
      <formula>"varies"</formula>
    </cfRule>
  </conditionalFormatting>
  <conditionalFormatting sqref="N40:N54">
    <cfRule type="cellIs" dxfId="7683" priority="77" operator="equal">
      <formula>"varies"</formula>
    </cfRule>
  </conditionalFormatting>
  <conditionalFormatting sqref="N40:N54">
    <cfRule type="cellIs" dxfId="7682" priority="76" operator="equal">
      <formula>"varies"</formula>
    </cfRule>
  </conditionalFormatting>
  <conditionalFormatting sqref="D40:D54">
    <cfRule type="cellIs" dxfId="7681" priority="75" operator="equal">
      <formula>"varies"</formula>
    </cfRule>
  </conditionalFormatting>
  <conditionalFormatting sqref="D40:D54">
    <cfRule type="cellIs" dxfId="7680" priority="74" operator="equal">
      <formula>"varies"</formula>
    </cfRule>
  </conditionalFormatting>
  <conditionalFormatting sqref="N40:N54">
    <cfRule type="cellIs" dxfId="7679" priority="73" operator="equal">
      <formula>"varies"</formula>
    </cfRule>
  </conditionalFormatting>
  <conditionalFormatting sqref="N13:N27">
    <cfRule type="cellIs" dxfId="7678" priority="72" operator="equal">
      <formula>"varies"</formula>
    </cfRule>
  </conditionalFormatting>
  <conditionalFormatting sqref="D40:D54">
    <cfRule type="cellIs" dxfId="7677" priority="71" operator="equal">
      <formula>"varies"</formula>
    </cfRule>
  </conditionalFormatting>
  <conditionalFormatting sqref="N40:N54">
    <cfRule type="cellIs" dxfId="7676" priority="70" operator="equal">
      <formula>"varies"</formula>
    </cfRule>
  </conditionalFormatting>
  <conditionalFormatting sqref="C13:C27">
    <cfRule type="cellIs" dxfId="7675" priority="69" operator="equal">
      <formula>"varies"</formula>
    </cfRule>
  </conditionalFormatting>
  <conditionalFormatting sqref="C40:C54">
    <cfRule type="cellIs" dxfId="7674" priority="68" operator="equal">
      <formula>"varies"</formula>
    </cfRule>
  </conditionalFormatting>
  <conditionalFormatting sqref="M13:M27">
    <cfRule type="cellIs" dxfId="7673" priority="67" operator="equal">
      <formula>"varies"</formula>
    </cfRule>
  </conditionalFormatting>
  <conditionalFormatting sqref="M40:M54">
    <cfRule type="cellIs" dxfId="7672" priority="66" operator="equal">
      <formula>"varies"</formula>
    </cfRule>
  </conditionalFormatting>
  <conditionalFormatting sqref="H14">
    <cfRule type="cellIs" dxfId="7671" priority="65" operator="equal">
      <formula>"varies"</formula>
    </cfRule>
  </conditionalFormatting>
  <conditionalFormatting sqref="H15">
    <cfRule type="cellIs" dxfId="7670" priority="64" operator="equal">
      <formula>"varies"</formula>
    </cfRule>
  </conditionalFormatting>
  <conditionalFormatting sqref="H16:H26">
    <cfRule type="cellIs" dxfId="7669" priority="63" operator="equal">
      <formula>"varies"</formula>
    </cfRule>
  </conditionalFormatting>
  <conditionalFormatting sqref="H41">
    <cfRule type="cellIs" dxfId="7668" priority="62" operator="equal">
      <formula>"varies"</formula>
    </cfRule>
  </conditionalFormatting>
  <conditionalFormatting sqref="H42">
    <cfRule type="cellIs" dxfId="7667" priority="61" operator="equal">
      <formula>"varies"</formula>
    </cfRule>
  </conditionalFormatting>
  <conditionalFormatting sqref="H43:H53">
    <cfRule type="cellIs" dxfId="7666" priority="60" operator="equal">
      <formula>"varies"</formula>
    </cfRule>
  </conditionalFormatting>
  <conditionalFormatting sqref="R14">
    <cfRule type="cellIs" dxfId="7665" priority="59" operator="equal">
      <formula>"varies"</formula>
    </cfRule>
  </conditionalFormatting>
  <conditionalFormatting sqref="R15">
    <cfRule type="cellIs" dxfId="7664" priority="58" operator="equal">
      <formula>"varies"</formula>
    </cfRule>
  </conditionalFormatting>
  <conditionalFormatting sqref="R16:R26">
    <cfRule type="cellIs" dxfId="7663" priority="57" operator="equal">
      <formula>"varies"</formula>
    </cfRule>
  </conditionalFormatting>
  <conditionalFormatting sqref="R41">
    <cfRule type="cellIs" dxfId="7662" priority="56" operator="equal">
      <formula>"varies"</formula>
    </cfRule>
  </conditionalFormatting>
  <conditionalFormatting sqref="R42">
    <cfRule type="cellIs" dxfId="7661" priority="55" operator="equal">
      <formula>"varies"</formula>
    </cfRule>
  </conditionalFormatting>
  <conditionalFormatting sqref="R43:R53">
    <cfRule type="cellIs" dxfId="7660" priority="54" operator="equal">
      <formula>"varies"</formula>
    </cfRule>
  </conditionalFormatting>
  <conditionalFormatting sqref="M13">
    <cfRule type="cellIs" dxfId="7659" priority="53" operator="equal">
      <formula>"varies"</formula>
    </cfRule>
  </conditionalFormatting>
  <conditionalFormatting sqref="D13:D27">
    <cfRule type="cellIs" dxfId="7658" priority="52" operator="equal">
      <formula>"varies"</formula>
    </cfRule>
  </conditionalFormatting>
  <conditionalFormatting sqref="N13:N27">
    <cfRule type="cellIs" dxfId="7657" priority="51" operator="equal">
      <formula>"varies"</formula>
    </cfRule>
  </conditionalFormatting>
  <conditionalFormatting sqref="N40:N54">
    <cfRule type="cellIs" dxfId="7656" priority="50" operator="equal">
      <formula>"varies"</formula>
    </cfRule>
  </conditionalFormatting>
  <conditionalFormatting sqref="N40:N54">
    <cfRule type="cellIs" dxfId="7655" priority="49" operator="equal">
      <formula>"varies"</formula>
    </cfRule>
  </conditionalFormatting>
  <conditionalFormatting sqref="D40:D54">
    <cfRule type="cellIs" dxfId="7654" priority="48" operator="equal">
      <formula>"varies"</formula>
    </cfRule>
  </conditionalFormatting>
  <conditionalFormatting sqref="D40:D54">
    <cfRule type="cellIs" dxfId="7653" priority="47" operator="equal">
      <formula>"varies"</formula>
    </cfRule>
  </conditionalFormatting>
  <conditionalFormatting sqref="N40:N54">
    <cfRule type="cellIs" dxfId="7652" priority="46" operator="equal">
      <formula>"varies"</formula>
    </cfRule>
  </conditionalFormatting>
  <conditionalFormatting sqref="N13:N27">
    <cfRule type="cellIs" dxfId="7651" priority="45" operator="equal">
      <formula>"varies"</formula>
    </cfRule>
  </conditionalFormatting>
  <conditionalFormatting sqref="D40:D54">
    <cfRule type="cellIs" dxfId="7650" priority="44" operator="equal">
      <formula>"varies"</formula>
    </cfRule>
  </conditionalFormatting>
  <conditionalFormatting sqref="N40:N54">
    <cfRule type="cellIs" dxfId="7649" priority="43" operator="equal">
      <formula>"varies"</formula>
    </cfRule>
  </conditionalFormatting>
  <conditionalFormatting sqref="C13:C27">
    <cfRule type="cellIs" dxfId="7648" priority="42" operator="equal">
      <formula>"varies"</formula>
    </cfRule>
  </conditionalFormatting>
  <conditionalFormatting sqref="C40:C54">
    <cfRule type="cellIs" dxfId="7647" priority="41" operator="equal">
      <formula>"varies"</formula>
    </cfRule>
  </conditionalFormatting>
  <conditionalFormatting sqref="M13:M27">
    <cfRule type="cellIs" dxfId="7646" priority="40" operator="equal">
      <formula>"varies"</formula>
    </cfRule>
  </conditionalFormatting>
  <conditionalFormatting sqref="M40:M54">
    <cfRule type="cellIs" dxfId="7645" priority="39" operator="equal">
      <formula>"varies"</formula>
    </cfRule>
  </conditionalFormatting>
  <conditionalFormatting sqref="H14">
    <cfRule type="cellIs" dxfId="7644" priority="38" operator="equal">
      <formula>"varies"</formula>
    </cfRule>
  </conditionalFormatting>
  <conditionalFormatting sqref="H15">
    <cfRule type="cellIs" dxfId="7643" priority="37" operator="equal">
      <formula>"varies"</formula>
    </cfRule>
  </conditionalFormatting>
  <conditionalFormatting sqref="H16:H26">
    <cfRule type="cellIs" dxfId="7642" priority="36" operator="equal">
      <formula>"varies"</formula>
    </cfRule>
  </conditionalFormatting>
  <conditionalFormatting sqref="H41">
    <cfRule type="cellIs" dxfId="7641" priority="35" operator="equal">
      <formula>"varies"</formula>
    </cfRule>
  </conditionalFormatting>
  <conditionalFormatting sqref="H42">
    <cfRule type="cellIs" dxfId="7640" priority="34" operator="equal">
      <formula>"varies"</formula>
    </cfRule>
  </conditionalFormatting>
  <conditionalFormatting sqref="H43:H53">
    <cfRule type="cellIs" dxfId="7639" priority="33" operator="equal">
      <formula>"varies"</formula>
    </cfRule>
  </conditionalFormatting>
  <conditionalFormatting sqref="R14">
    <cfRule type="cellIs" dxfId="7638" priority="32" operator="equal">
      <formula>"varies"</formula>
    </cfRule>
  </conditionalFormatting>
  <conditionalFormatting sqref="R15">
    <cfRule type="cellIs" dxfId="7637" priority="31" operator="equal">
      <formula>"varies"</formula>
    </cfRule>
  </conditionalFormatting>
  <conditionalFormatting sqref="R16:R26">
    <cfRule type="cellIs" dxfId="7636" priority="30" operator="equal">
      <formula>"varies"</formula>
    </cfRule>
  </conditionalFormatting>
  <conditionalFormatting sqref="R41">
    <cfRule type="cellIs" dxfId="7635" priority="29" operator="equal">
      <formula>"varies"</formula>
    </cfRule>
  </conditionalFormatting>
  <conditionalFormatting sqref="R42">
    <cfRule type="cellIs" dxfId="7634" priority="28" operator="equal">
      <formula>"varies"</formula>
    </cfRule>
  </conditionalFormatting>
  <conditionalFormatting sqref="R43:R53">
    <cfRule type="cellIs" dxfId="7633" priority="27" operator="equal">
      <formula>"varies"</formula>
    </cfRule>
  </conditionalFormatting>
  <conditionalFormatting sqref="D13:D27">
    <cfRule type="cellIs" dxfId="7632" priority="26" operator="equal">
      <formula>"varies"</formula>
    </cfRule>
  </conditionalFormatting>
  <conditionalFormatting sqref="N13:N27">
    <cfRule type="cellIs" dxfId="7631" priority="25" operator="equal">
      <formula>"varies"</formula>
    </cfRule>
  </conditionalFormatting>
  <conditionalFormatting sqref="N40:N54">
    <cfRule type="cellIs" dxfId="7630" priority="24" operator="equal">
      <formula>"varies"</formula>
    </cfRule>
  </conditionalFormatting>
  <conditionalFormatting sqref="N40:N54">
    <cfRule type="cellIs" dxfId="7629" priority="23" operator="equal">
      <formula>"varies"</formula>
    </cfRule>
  </conditionalFormatting>
  <conditionalFormatting sqref="D40:D54">
    <cfRule type="cellIs" dxfId="7628" priority="22" operator="equal">
      <formula>"varies"</formula>
    </cfRule>
  </conditionalFormatting>
  <conditionalFormatting sqref="D40:D54">
    <cfRule type="cellIs" dxfId="7627" priority="21" operator="equal">
      <formula>"varies"</formula>
    </cfRule>
  </conditionalFormatting>
  <conditionalFormatting sqref="N40:N54">
    <cfRule type="cellIs" dxfId="7626" priority="20" operator="equal">
      <formula>"varies"</formula>
    </cfRule>
  </conditionalFormatting>
  <conditionalFormatting sqref="N13:N27">
    <cfRule type="cellIs" dxfId="7625" priority="19" operator="equal">
      <formula>"varies"</formula>
    </cfRule>
  </conditionalFormatting>
  <conditionalFormatting sqref="D40:D54">
    <cfRule type="cellIs" dxfId="7624" priority="18" operator="equal">
      <formula>"varies"</formula>
    </cfRule>
  </conditionalFormatting>
  <conditionalFormatting sqref="N40:N54">
    <cfRule type="cellIs" dxfId="7623" priority="17" operator="equal">
      <formula>"varies"</formula>
    </cfRule>
  </conditionalFormatting>
  <conditionalFormatting sqref="C13:C27">
    <cfRule type="cellIs" dxfId="7622" priority="16" operator="equal">
      <formula>"varies"</formula>
    </cfRule>
  </conditionalFormatting>
  <conditionalFormatting sqref="C40:C54">
    <cfRule type="cellIs" dxfId="7621" priority="15" operator="equal">
      <formula>"varies"</formula>
    </cfRule>
  </conditionalFormatting>
  <conditionalFormatting sqref="M13:M27">
    <cfRule type="cellIs" dxfId="7620" priority="14" operator="equal">
      <formula>"varies"</formula>
    </cfRule>
  </conditionalFormatting>
  <conditionalFormatting sqref="M40:M54">
    <cfRule type="cellIs" dxfId="7619" priority="13" operator="equal">
      <formula>"varies"</formula>
    </cfRule>
  </conditionalFormatting>
  <conditionalFormatting sqref="H14">
    <cfRule type="cellIs" dxfId="7618" priority="12" operator="equal">
      <formula>"varies"</formula>
    </cfRule>
  </conditionalFormatting>
  <conditionalFormatting sqref="H15">
    <cfRule type="cellIs" dxfId="7617" priority="11" operator="equal">
      <formula>"varies"</formula>
    </cfRule>
  </conditionalFormatting>
  <conditionalFormatting sqref="H16:H26">
    <cfRule type="cellIs" dxfId="7616" priority="10" operator="equal">
      <formula>"varies"</formula>
    </cfRule>
  </conditionalFormatting>
  <conditionalFormatting sqref="H41">
    <cfRule type="cellIs" dxfId="7615" priority="9" operator="equal">
      <formula>"varies"</formula>
    </cfRule>
  </conditionalFormatting>
  <conditionalFormatting sqref="H42">
    <cfRule type="cellIs" dxfId="7614" priority="8" operator="equal">
      <formula>"varies"</formula>
    </cfRule>
  </conditionalFormatting>
  <conditionalFormatting sqref="H43:H53">
    <cfRule type="cellIs" dxfId="7613" priority="7" operator="equal">
      <formula>"varies"</formula>
    </cfRule>
  </conditionalFormatting>
  <conditionalFormatting sqref="R14">
    <cfRule type="cellIs" dxfId="7612" priority="6" operator="equal">
      <formula>"varies"</formula>
    </cfRule>
  </conditionalFormatting>
  <conditionalFormatting sqref="R15">
    <cfRule type="cellIs" dxfId="7611" priority="5" operator="equal">
      <formula>"varies"</formula>
    </cfRule>
  </conditionalFormatting>
  <conditionalFormatting sqref="R16:R26">
    <cfRule type="cellIs" dxfId="7610" priority="4" operator="equal">
      <formula>"varies"</formula>
    </cfRule>
  </conditionalFormatting>
  <conditionalFormatting sqref="R41">
    <cfRule type="cellIs" dxfId="7609" priority="3" operator="equal">
      <formula>"varies"</formula>
    </cfRule>
  </conditionalFormatting>
  <conditionalFormatting sqref="R42">
    <cfRule type="cellIs" dxfId="7608" priority="2" operator="equal">
      <formula>"varies"</formula>
    </cfRule>
  </conditionalFormatting>
  <conditionalFormatting sqref="R43:R53">
    <cfRule type="cellIs" dxfId="7607"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3:P70"/>
  <sheetViews>
    <sheetView showGridLines="0" topLeftCell="A43" workbookViewId="0">
      <selection activeCell="B66" sqref="B66"/>
    </sheetView>
  </sheetViews>
  <sheetFormatPr defaultColWidth="9.140625" defaultRowHeight="15"/>
  <cols>
    <col min="2" max="2" width="14.5703125" style="2" customWidth="1"/>
    <col min="3" max="3" width="3.42578125" style="2" customWidth="1"/>
    <col min="4" max="4" width="28.140625" style="2" customWidth="1"/>
    <col min="5" max="5" width="24.140625" customWidth="1"/>
    <col min="6" max="6" width="0.85546875" customWidth="1"/>
    <col min="7" max="7" width="14" customWidth="1"/>
    <col min="8" max="8" width="11" customWidth="1"/>
    <col min="9" max="10" width="5.5703125" customWidth="1"/>
    <col min="11" max="11" width="7.42578125" customWidth="1"/>
    <col min="12" max="12" width="10.5703125" customWidth="1"/>
    <col min="13" max="13" width="8.42578125" bestFit="1" customWidth="1"/>
  </cols>
  <sheetData>
    <row r="3" spans="2:16" ht="20.25" customHeight="1">
      <c r="B3" s="278" t="s">
        <v>1658</v>
      </c>
      <c r="C3" s="4"/>
      <c r="D3" s="4"/>
      <c r="E3" s="18"/>
      <c r="F3" s="18"/>
      <c r="G3" s="18"/>
      <c r="H3" s="5"/>
      <c r="J3" s="64" t="s">
        <v>1452</v>
      </c>
    </row>
    <row r="4" spans="2:16" ht="18">
      <c r="B4" s="180" t="s">
        <v>1014</v>
      </c>
      <c r="C4" s="7"/>
      <c r="D4" s="7"/>
      <c r="E4" s="20"/>
      <c r="F4" s="20"/>
      <c r="G4" s="20"/>
      <c r="H4" s="76"/>
      <c r="J4" s="64" t="s">
        <v>1015</v>
      </c>
      <c r="O4" s="775" t="s">
        <v>906</v>
      </c>
    </row>
    <row r="5" spans="2:16">
      <c r="J5" s="60"/>
    </row>
    <row r="6" spans="2:16" ht="15" customHeight="1">
      <c r="B6" s="1568" t="s">
        <v>1016</v>
      </c>
      <c r="C6" s="1568"/>
      <c r="D6" s="1568"/>
      <c r="I6" s="78"/>
      <c r="J6" s="1574" t="s">
        <v>1659</v>
      </c>
      <c r="K6" s="1574"/>
      <c r="L6" s="1574"/>
    </row>
    <row r="7" spans="2:16" ht="27" customHeight="1">
      <c r="B7" s="1568"/>
      <c r="C7" s="1568"/>
      <c r="D7" s="1568"/>
      <c r="E7" s="1556" t="s">
        <v>1017</v>
      </c>
      <c r="F7" s="1557"/>
      <c r="G7" s="1557"/>
      <c r="H7" s="1558"/>
      <c r="J7" s="1574"/>
      <c r="K7" s="1574"/>
      <c r="L7" s="1574"/>
    </row>
    <row r="8" spans="2:16" ht="16.5" customHeight="1">
      <c r="B8" s="368" t="s">
        <v>1018</v>
      </c>
      <c r="E8" s="86" t="s">
        <v>1019</v>
      </c>
      <c r="F8" s="87"/>
      <c r="G8" s="1517" t="s">
        <v>1020</v>
      </c>
      <c r="H8" s="1518"/>
      <c r="I8" s="25"/>
      <c r="J8" s="1566" t="s">
        <v>1569</v>
      </c>
      <c r="K8" s="1566"/>
      <c r="L8" s="1566"/>
      <c r="O8" s="67"/>
    </row>
    <row r="9" spans="2:16" ht="16.5" customHeight="1">
      <c r="B9" s="368" t="s">
        <v>1021</v>
      </c>
      <c r="E9" s="8"/>
      <c r="F9" s="9"/>
      <c r="G9" s="1519" t="s">
        <v>843</v>
      </c>
      <c r="H9" s="1520"/>
      <c r="I9" s="19"/>
      <c r="J9" s="1566"/>
      <c r="K9" s="1566"/>
      <c r="L9" s="1566"/>
    </row>
    <row r="10" spans="2:16" ht="16.5" customHeight="1">
      <c r="B10" s="77"/>
      <c r="E10" s="9"/>
      <c r="F10" s="9"/>
      <c r="G10" s="1521"/>
      <c r="H10" s="1522"/>
      <c r="I10" s="19"/>
      <c r="J10" s="1567"/>
      <c r="K10" s="1567"/>
      <c r="L10" s="1567"/>
    </row>
    <row r="11" spans="2:16" ht="6" customHeight="1">
      <c r="B11" s="1575" t="s">
        <v>1509</v>
      </c>
      <c r="C11" s="1575"/>
      <c r="D11" s="1576"/>
      <c r="E11" s="9"/>
      <c r="F11" s="9"/>
      <c r="G11" s="1523"/>
      <c r="H11" s="1524"/>
      <c r="I11" s="79"/>
      <c r="J11" s="1567"/>
      <c r="K11" s="1567"/>
      <c r="L11" s="1567"/>
    </row>
    <row r="12" spans="2:16" ht="18" customHeight="1">
      <c r="B12" s="1575"/>
      <c r="C12" s="1575"/>
      <c r="D12" s="1576"/>
      <c r="E12" s="9"/>
      <c r="F12" s="9"/>
      <c r="G12" s="1517" t="s">
        <v>1022</v>
      </c>
      <c r="H12" s="1518"/>
      <c r="J12" s="1525" t="s">
        <v>1660</v>
      </c>
      <c r="K12" s="1525"/>
      <c r="L12" s="1525"/>
    </row>
    <row r="13" spans="2:16" ht="14.25" customHeight="1">
      <c r="B13" s="1575"/>
      <c r="C13" s="1575"/>
      <c r="D13" s="1576"/>
      <c r="E13" s="9"/>
      <c r="F13" s="9"/>
      <c r="G13" s="1353"/>
      <c r="H13" s="1354"/>
      <c r="J13" s="1525"/>
      <c r="K13" s="1525"/>
      <c r="L13" s="1525"/>
    </row>
    <row r="14" spans="2:16" ht="18" customHeight="1">
      <c r="B14" s="1569"/>
      <c r="C14" s="1569"/>
      <c r="D14" s="1570"/>
      <c r="E14" s="9"/>
      <c r="F14" s="9"/>
      <c r="G14" s="81"/>
      <c r="H14" s="13"/>
      <c r="J14" s="1525"/>
      <c r="K14" s="1525"/>
      <c r="L14" s="1525"/>
      <c r="P14" s="102"/>
    </row>
    <row r="15" spans="2:16" ht="15" customHeight="1">
      <c r="B15" s="1569"/>
      <c r="C15" s="1569"/>
      <c r="D15" s="1570"/>
      <c r="E15" s="10"/>
      <c r="F15" s="10"/>
      <c r="G15" s="84"/>
      <c r="H15" s="85"/>
      <c r="I15" s="62"/>
    </row>
    <row r="16" spans="2:16">
      <c r="L16" s="63"/>
    </row>
    <row r="17" spans="2:12" ht="26.25">
      <c r="B17" s="166" t="s">
        <v>1023</v>
      </c>
      <c r="C17" s="101" t="s">
        <v>715</v>
      </c>
      <c r="D17" s="88"/>
      <c r="E17" s="89"/>
      <c r="F17" s="89"/>
      <c r="G17" s="89"/>
      <c r="H17" s="89"/>
      <c r="I17" s="89"/>
      <c r="J17" s="89"/>
      <c r="K17" s="89"/>
      <c r="L17" s="80"/>
    </row>
    <row r="18" spans="2:12" ht="20.25" customHeight="1">
      <c r="B18" s="47" t="s">
        <v>1024</v>
      </c>
      <c r="D18" s="1109" t="str">
        <f>IF('General Data Input tab'!C4&gt;0,'General Data Input tab'!C4," ")</f>
        <v xml:space="preserve"> </v>
      </c>
      <c r="E18" s="90"/>
      <c r="F18" s="12"/>
      <c r="G18" s="98"/>
      <c r="H18" s="90"/>
      <c r="I18" s="90"/>
      <c r="J18" s="90"/>
      <c r="K18" s="90"/>
      <c r="L18" s="13"/>
    </row>
    <row r="19" spans="2:12">
      <c r="B19" s="369" t="s">
        <v>1025</v>
      </c>
      <c r="C19" s="91"/>
      <c r="D19" s="99"/>
      <c r="E19" s="92"/>
      <c r="F19" s="92"/>
      <c r="G19" s="92"/>
      <c r="H19" s="100"/>
      <c r="I19" s="92"/>
      <c r="K19" s="93"/>
      <c r="L19" s="76"/>
    </row>
    <row r="20" spans="2:12" ht="5.25" customHeight="1">
      <c r="B20" s="168"/>
      <c r="C20" s="94"/>
      <c r="D20" s="95"/>
      <c r="E20" s="96"/>
      <c r="F20" s="96"/>
      <c r="G20" s="96"/>
      <c r="H20" s="96"/>
      <c r="I20" s="96"/>
      <c r="J20" s="96"/>
      <c r="K20" s="96"/>
      <c r="L20" s="82"/>
    </row>
    <row r="21" spans="2:12" ht="12.75" customHeight="1">
      <c r="B21" s="1571" t="s">
        <v>1027</v>
      </c>
      <c r="C21" s="119" t="s">
        <v>1507</v>
      </c>
      <c r="D21" s="141"/>
      <c r="E21" s="18"/>
      <c r="F21" s="18"/>
      <c r="G21" s="18"/>
      <c r="H21" s="18"/>
      <c r="I21" s="18"/>
      <c r="J21" s="18"/>
      <c r="K21" s="18"/>
      <c r="L21" s="5"/>
    </row>
    <row r="22" spans="2:12" ht="11.25" customHeight="1">
      <c r="B22" s="1526"/>
      <c r="C22" s="31"/>
      <c r="D22" s="293" t="s">
        <v>1661</v>
      </c>
      <c r="E22" s="19"/>
      <c r="F22" s="19"/>
      <c r="G22" s="19"/>
      <c r="H22" s="19"/>
      <c r="I22" s="19"/>
      <c r="J22" s="19"/>
      <c r="K22" s="19"/>
      <c r="L22" s="13"/>
    </row>
    <row r="23" spans="2:12" ht="11.25" customHeight="1">
      <c r="B23" s="47" t="s">
        <v>1029</v>
      </c>
      <c r="C23" s="31" t="s">
        <v>600</v>
      </c>
      <c r="D23" s="31"/>
      <c r="E23" s="19"/>
      <c r="F23" s="19"/>
      <c r="G23" s="19"/>
      <c r="H23" s="19"/>
      <c r="I23" s="19"/>
      <c r="J23" s="19"/>
      <c r="K23" s="19"/>
      <c r="L23" s="13"/>
    </row>
    <row r="24" spans="2:12" ht="11.25" customHeight="1">
      <c r="B24" s="72"/>
      <c r="C24" s="31"/>
      <c r="D24" s="31" t="s">
        <v>601</v>
      </c>
      <c r="E24" s="19"/>
      <c r="F24" s="19"/>
      <c r="G24" s="19"/>
      <c r="H24" s="19"/>
      <c r="I24" s="19"/>
      <c r="J24" s="19"/>
      <c r="K24" s="19"/>
      <c r="L24" s="13"/>
    </row>
    <row r="25" spans="2:12" ht="11.25" customHeight="1">
      <c r="B25" s="72"/>
      <c r="C25" s="123"/>
      <c r="D25" s="1097" t="s">
        <v>1032</v>
      </c>
      <c r="E25" s="19"/>
      <c r="F25" s="19"/>
      <c r="G25" s="19"/>
      <c r="H25" s="19"/>
      <c r="I25" s="19"/>
      <c r="J25" s="19"/>
      <c r="K25" s="19"/>
      <c r="L25" s="13"/>
    </row>
    <row r="26" spans="2:12" ht="11.25" customHeight="1">
      <c r="B26" s="70"/>
      <c r="C26" s="1098" t="s">
        <v>1033</v>
      </c>
      <c r="D26" s="29"/>
      <c r="E26" s="19"/>
      <c r="F26" s="19"/>
      <c r="G26" s="19"/>
      <c r="H26" s="19"/>
      <c r="I26" s="19"/>
      <c r="J26" s="19"/>
      <c r="K26" s="19"/>
      <c r="L26" s="13"/>
    </row>
    <row r="27" spans="2:12" ht="15" customHeight="1">
      <c r="B27" s="39"/>
      <c r="C27" s="1282" t="str">
        <f>IF('General Data Input tab'!B14&gt;0,'General Data Input tab'!B14," ")</f>
        <v xml:space="preserve"> </v>
      </c>
      <c r="D27" s="1342" t="s">
        <v>1449</v>
      </c>
      <c r="E27" s="19"/>
      <c r="F27" s="19"/>
      <c r="G27" s="19"/>
      <c r="H27" s="19"/>
      <c r="I27" s="19"/>
      <c r="J27" s="19"/>
      <c r="K27" s="19"/>
      <c r="L27" s="1294" t="str">
        <f>IF('General Data Input tab'!K14&gt;0,'General Data Input tab'!K14," ")</f>
        <v xml:space="preserve"> </v>
      </c>
    </row>
    <row r="28" spans="2:12" ht="4.5" customHeight="1">
      <c r="B28" s="39"/>
      <c r="C28" s="1284"/>
      <c r="D28" s="1285"/>
      <c r="E28" s="20"/>
      <c r="F28" s="20"/>
      <c r="G28" s="20"/>
      <c r="H28" s="20"/>
      <c r="I28" s="20"/>
      <c r="J28" s="20"/>
      <c r="K28" s="20"/>
      <c r="L28" s="1283"/>
    </row>
    <row r="29" spans="2:12" ht="16.5" customHeight="1">
      <c r="B29" s="39"/>
      <c r="C29" s="50" t="s">
        <v>602</v>
      </c>
      <c r="D29" s="54"/>
      <c r="E29" s="18"/>
      <c r="F29" s="18"/>
      <c r="G29" s="18"/>
      <c r="H29" s="18"/>
      <c r="I29" s="18"/>
      <c r="J29" s="18"/>
      <c r="K29" s="1559"/>
      <c r="L29" s="1560"/>
    </row>
    <row r="30" spans="2:12" ht="18">
      <c r="B30" s="39"/>
      <c r="C30" s="1094"/>
      <c r="D30" s="1093" t="str">
        <f>IF('General Data Input tab'!C17&gt;0,'General Data Input tab'!C17," ")</f>
        <v xml:space="preserve"> </v>
      </c>
      <c r="E30" s="19"/>
      <c r="F30" s="19"/>
      <c r="G30" s="19"/>
      <c r="H30" s="19"/>
      <c r="I30" s="19"/>
      <c r="J30" s="19"/>
      <c r="K30" s="19"/>
      <c r="L30" s="13"/>
    </row>
    <row r="31" spans="2:12" ht="18">
      <c r="B31" s="39"/>
      <c r="C31" s="1094"/>
      <c r="D31" s="1093" t="str">
        <f>IF('General Data Input tab'!C19&gt;0,'General Data Input tab'!C19," ")</f>
        <v xml:space="preserve"> </v>
      </c>
      <c r="E31" s="19"/>
      <c r="F31" s="19"/>
      <c r="G31" s="19"/>
      <c r="H31" s="19"/>
      <c r="I31" s="19"/>
      <c r="J31" s="19"/>
      <c r="K31" s="19"/>
      <c r="L31" s="13"/>
    </row>
    <row r="32" spans="2:12" ht="35.25" customHeight="1">
      <c r="B32" s="39"/>
      <c r="C32" s="1094"/>
      <c r="D32" s="1093"/>
      <c r="E32" s="19"/>
      <c r="F32" s="19"/>
      <c r="G32" s="1572" t="str">
        <f>IF('General Data Input tab'!M14&gt;0,'General Data Input tab'!L16,"")</f>
        <v/>
      </c>
      <c r="H32" s="1572"/>
      <c r="I32" s="1572"/>
      <c r="J32" s="1572"/>
      <c r="K32" s="1572"/>
      <c r="L32" s="1573"/>
    </row>
    <row r="33" spans="2:15" ht="15" customHeight="1">
      <c r="B33" s="39"/>
      <c r="C33" s="1094"/>
      <c r="D33" s="1093"/>
      <c r="E33" s="19"/>
      <c r="F33" s="19"/>
      <c r="G33" s="1099"/>
      <c r="H33" s="1099"/>
      <c r="I33" s="1099"/>
      <c r="J33" s="1528" t="str">
        <f>IF('General Data Input tab'!K14&gt;0,'General Data Input tab'!K14," ")</f>
        <v xml:space="preserve"> </v>
      </c>
      <c r="K33" s="1528" t="str">
        <f>IF('General Data Input tab'!J21&gt;0,'General Data Input tab'!J21," ")</f>
        <v xml:space="preserve"> </v>
      </c>
      <c r="L33" s="1100" t="str">
        <f>IF('General Data Input tab'!D2&gt;0,'General Data Input tab'!D2," ")</f>
        <v xml:space="preserve"> </v>
      </c>
    </row>
    <row r="34" spans="2:15" ht="18">
      <c r="B34" s="39"/>
      <c r="C34" s="1094"/>
      <c r="D34" s="878"/>
      <c r="E34" s="19"/>
      <c r="F34" s="19"/>
      <c r="G34" s="19"/>
      <c r="H34" s="19"/>
      <c r="I34" s="19"/>
      <c r="J34" s="19"/>
      <c r="K34" s="19"/>
      <c r="L34" s="13"/>
    </row>
    <row r="35" spans="2:15" ht="18" customHeight="1">
      <c r="B35" s="39"/>
      <c r="C35" s="1095"/>
      <c r="D35" s="1529" t="str">
        <f>IF('General Data Input tab'!C21&gt;0,'General Data Input tab'!C21," ")</f>
        <v xml:space="preserve"> </v>
      </c>
      <c r="E35" s="1529" t="str">
        <f>IF('General Data Input tab'!D23&gt;0,'General Data Input tab'!D23," ")</f>
        <v xml:space="preserve"> </v>
      </c>
      <c r="F35" s="1529" t="str">
        <f>IF('General Data Input tab'!E23&gt;0,'General Data Input tab'!E23," ")</f>
        <v xml:space="preserve"> </v>
      </c>
      <c r="G35" s="1529" t="str">
        <f>IF('General Data Input tab'!F23&gt;0,'General Data Input tab'!F23," ")</f>
        <v xml:space="preserve"> </v>
      </c>
      <c r="H35" s="1529" t="str">
        <f>IF('General Data Input tab'!G23&gt;0,'General Data Input tab'!G23," ")</f>
        <v xml:space="preserve"> </v>
      </c>
      <c r="I35" s="1529" t="str">
        <f>IF('General Data Input tab'!H23&gt;0,'General Data Input tab'!H23," ")</f>
        <v xml:space="preserve"> </v>
      </c>
      <c r="J35" s="1529" t="str">
        <f>IF('General Data Input tab'!I23&gt;0,'General Data Input tab'!I23," ")</f>
        <v xml:space="preserve"> </v>
      </c>
      <c r="K35" s="1529" t="str">
        <f>IF('General Data Input tab'!J23&gt;0,'General Data Input tab'!J23," ")</f>
        <v xml:space="preserve"> </v>
      </c>
      <c r="L35" s="1530" t="str">
        <f>IF('General Data Input tab'!K23&gt;0,'General Data Input tab'!K23," ")</f>
        <v xml:space="preserve"> </v>
      </c>
    </row>
    <row r="36" spans="2:15" ht="17.25" customHeight="1">
      <c r="B36" s="39"/>
      <c r="C36" s="14"/>
      <c r="D36" s="1564" t="str">
        <f>IF('General Data Input tab'!C23&gt;0,'General Data Input tab'!C23," ")</f>
        <v xml:space="preserve"> </v>
      </c>
      <c r="E36" s="1564" t="str">
        <f>IF('General Data Input tab'!D24&gt;0,'General Data Input tab'!D24," ")</f>
        <v xml:space="preserve"> </v>
      </c>
      <c r="F36" s="1564" t="str">
        <f>IF('General Data Input tab'!E24&gt;0,'General Data Input tab'!E24," ")</f>
        <v xml:space="preserve"> </v>
      </c>
      <c r="G36" s="1564" t="str">
        <f>IF('General Data Input tab'!F24&gt;0,'General Data Input tab'!F24," ")</f>
        <v xml:space="preserve"> </v>
      </c>
      <c r="H36" s="1564" t="str">
        <f>IF('General Data Input tab'!G24&gt;0,'General Data Input tab'!G24," ")</f>
        <v xml:space="preserve"> </v>
      </c>
      <c r="I36" s="1564" t="str">
        <f>IF('General Data Input tab'!H24&gt;0,'General Data Input tab'!H24," ")</f>
        <v xml:space="preserve"> </v>
      </c>
      <c r="J36" s="1564" t="str">
        <f>IF('General Data Input tab'!I24&gt;0,'General Data Input tab'!I24," ")</f>
        <v xml:space="preserve"> </v>
      </c>
      <c r="K36" s="1564" t="str">
        <f>IF('General Data Input tab'!J24&gt;0,'General Data Input tab'!J24," ")</f>
        <v xml:space="preserve"> </v>
      </c>
      <c r="L36" s="1565" t="str">
        <f>IF('General Data Input tab'!K24&gt;0,'General Data Input tab'!K24," ")</f>
        <v xml:space="preserve"> </v>
      </c>
    </row>
    <row r="37" spans="2:15" ht="3" customHeight="1">
      <c r="B37" s="40"/>
      <c r="C37" s="6"/>
      <c r="D37" s="1096"/>
      <c r="E37" s="20"/>
      <c r="F37" s="20"/>
      <c r="G37" s="20"/>
      <c r="H37" s="20"/>
      <c r="I37" s="20"/>
      <c r="J37" s="20"/>
      <c r="K37" s="20"/>
      <c r="L37" s="76"/>
    </row>
    <row r="38" spans="2:15" ht="6" customHeight="1">
      <c r="B38" s="71"/>
      <c r="C38" s="12"/>
      <c r="D38" s="15"/>
      <c r="E38" s="19"/>
      <c r="F38" s="19"/>
      <c r="G38" s="19"/>
      <c r="H38" s="19"/>
      <c r="I38" s="19"/>
      <c r="J38" s="19"/>
      <c r="K38" s="19"/>
      <c r="L38" s="13"/>
    </row>
    <row r="39" spans="2:15">
      <c r="B39" s="1526" t="s">
        <v>1038</v>
      </c>
      <c r="C39" s="36" t="s">
        <v>844</v>
      </c>
      <c r="D39" s="4"/>
      <c r="E39" s="18"/>
      <c r="F39" s="18"/>
      <c r="G39" s="18"/>
      <c r="H39" s="18"/>
      <c r="I39" s="18"/>
      <c r="J39" s="18"/>
      <c r="K39" s="18"/>
      <c r="L39" s="5"/>
      <c r="O39" s="775" t="s">
        <v>906</v>
      </c>
    </row>
    <row r="40" spans="2:15" ht="11.25" customHeight="1">
      <c r="B40" s="1526"/>
      <c r="C40" s="34" t="s">
        <v>1039</v>
      </c>
      <c r="D40" s="12"/>
      <c r="E40" s="19"/>
      <c r="F40" s="19"/>
      <c r="G40" s="19"/>
      <c r="H40" s="19"/>
      <c r="I40" s="19"/>
      <c r="J40" s="19"/>
      <c r="K40" s="19"/>
      <c r="L40" s="13"/>
    </row>
    <row r="41" spans="2:15" ht="4.5" customHeight="1">
      <c r="B41" s="167"/>
      <c r="C41" s="12"/>
      <c r="D41" s="12"/>
      <c r="E41" s="19"/>
      <c r="F41" s="19"/>
      <c r="G41" s="19"/>
      <c r="H41" s="19"/>
      <c r="I41" s="19"/>
      <c r="J41" s="19"/>
      <c r="K41" s="19"/>
      <c r="L41" s="13"/>
    </row>
    <row r="42" spans="2:15">
      <c r="B42" s="47" t="s">
        <v>1040</v>
      </c>
      <c r="C42" s="1547">
        <v>1</v>
      </c>
      <c r="D42" s="73" t="s">
        <v>1041</v>
      </c>
      <c r="E42" s="18"/>
      <c r="F42" s="18"/>
      <c r="G42" s="18"/>
      <c r="H42" s="18"/>
      <c r="I42" s="18"/>
      <c r="J42" s="18"/>
      <c r="K42" s="18"/>
      <c r="L42" s="5"/>
    </row>
    <row r="43" spans="2:15" ht="18.75" customHeight="1">
      <c r="B43" s="70"/>
      <c r="C43" s="1548"/>
      <c r="D43" s="1043" t="str">
        <f>IF('General Data Input tab'!C30&gt;0,'General Data Input tab'!C30," ")</f>
        <v xml:space="preserve"> </v>
      </c>
      <c r="E43" s="20"/>
      <c r="F43" s="20"/>
      <c r="G43" s="20"/>
      <c r="H43" s="20"/>
      <c r="I43" s="20"/>
      <c r="J43" s="20"/>
      <c r="K43" s="20"/>
      <c r="L43" s="76"/>
    </row>
    <row r="44" spans="2:15">
      <c r="B44" s="70"/>
      <c r="C44" s="1547">
        <v>2</v>
      </c>
      <c r="D44" s="73" t="s">
        <v>1042</v>
      </c>
      <c r="E44" s="18"/>
      <c r="F44" s="18"/>
      <c r="G44" s="18"/>
      <c r="H44" s="18"/>
      <c r="I44" s="18"/>
      <c r="J44" s="18"/>
      <c r="K44" s="18"/>
      <c r="L44" s="5"/>
    </row>
    <row r="45" spans="2:15" ht="15.75">
      <c r="B45" s="70"/>
      <c r="C45" s="1552"/>
      <c r="D45" s="1561" t="str">
        <f>IF('General Data Input tab'!C32&gt;0,'General Data Input tab'!C32," ")</f>
        <v xml:space="preserve"> </v>
      </c>
      <c r="E45" s="1562" t="str">
        <f>IF('General Data Input tab'!D32&gt;0,'General Data Input tab'!D32," ")</f>
        <v xml:space="preserve"> </v>
      </c>
      <c r="F45" s="1562" t="str">
        <f>IF('General Data Input tab'!E32&gt;0,'General Data Input tab'!E32," ")</f>
        <v xml:space="preserve"> </v>
      </c>
      <c r="G45" s="1562" t="str">
        <f>IF('General Data Input tab'!F32&gt;0,'General Data Input tab'!F32," ")</f>
        <v xml:space="preserve"> </v>
      </c>
      <c r="H45" s="1562" t="str">
        <f>IF('General Data Input tab'!G32&gt;0,'General Data Input tab'!G32," ")</f>
        <v xml:space="preserve"> </v>
      </c>
      <c r="I45" s="1562" t="str">
        <f>IF('General Data Input tab'!H32&gt;0,'General Data Input tab'!H32," ")</f>
        <v xml:space="preserve"> </v>
      </c>
      <c r="J45" s="1562" t="str">
        <f>IF('General Data Input tab'!I32&gt;0,'General Data Input tab'!I32," ")</f>
        <v xml:space="preserve"> </v>
      </c>
      <c r="K45" s="1562" t="str">
        <f>IF('General Data Input tab'!J32&gt;0,'General Data Input tab'!J32," ")</f>
        <v xml:space="preserve"> </v>
      </c>
      <c r="L45" s="1563" t="str">
        <f>IF('General Data Input tab'!K32&gt;0,'General Data Input tab'!K32," ")</f>
        <v xml:space="preserve"> </v>
      </c>
    </row>
    <row r="46" spans="2:15" ht="9.75" customHeight="1">
      <c r="B46" s="70"/>
      <c r="C46" s="1552"/>
      <c r="D46" s="105" t="s">
        <v>1036</v>
      </c>
      <c r="E46" s="19"/>
      <c r="F46" s="19"/>
      <c r="G46" s="19"/>
      <c r="H46" s="19"/>
      <c r="I46" s="19"/>
      <c r="J46" s="19"/>
      <c r="K46" s="19"/>
      <c r="L46" s="13"/>
    </row>
    <row r="47" spans="2:15" ht="15.75">
      <c r="B47" s="70"/>
      <c r="C47" s="1552"/>
      <c r="D47" s="1553" t="str">
        <f>IF('General Data Input tab'!C34&gt;0,'General Data Input tab'!C34," ")</f>
        <v xml:space="preserve"> </v>
      </c>
      <c r="E47" s="1554" t="str">
        <f>IF('General Data Input tab'!D34&gt;0,'General Data Input tab'!D34," ")</f>
        <v xml:space="preserve"> </v>
      </c>
      <c r="F47" s="1554" t="str">
        <f>IF('General Data Input tab'!E34&gt;0,'General Data Input tab'!E34," ")</f>
        <v xml:space="preserve"> </v>
      </c>
      <c r="G47" s="1554" t="str">
        <f>IF('General Data Input tab'!F34&gt;0,'General Data Input tab'!F34," ")</f>
        <v xml:space="preserve"> </v>
      </c>
      <c r="H47" s="1554" t="str">
        <f>IF('General Data Input tab'!G34&gt;0,'General Data Input tab'!G34," ")</f>
        <v xml:space="preserve"> </v>
      </c>
      <c r="I47" s="1554" t="str">
        <f>IF('General Data Input tab'!H34&gt;0,'General Data Input tab'!H34," ")</f>
        <v xml:space="preserve"> </v>
      </c>
      <c r="J47" s="1554" t="str">
        <f>IF('General Data Input tab'!I34&gt;0,'General Data Input tab'!I34," ")</f>
        <v xml:space="preserve"> </v>
      </c>
      <c r="K47" s="1554" t="str">
        <f>IF('General Data Input tab'!J34&gt;0,'General Data Input tab'!J34," ")</f>
        <v xml:space="preserve"> </v>
      </c>
      <c r="L47" s="1555" t="str">
        <f>IF('General Data Input tab'!K34&gt;0,'General Data Input tab'!K34," ")</f>
        <v xml:space="preserve"> </v>
      </c>
    </row>
    <row r="48" spans="2:15" ht="10.5" customHeight="1">
      <c r="B48" s="70"/>
      <c r="C48" s="1548"/>
      <c r="D48" s="106" t="s">
        <v>1043</v>
      </c>
      <c r="E48" s="20"/>
      <c r="F48" s="20"/>
      <c r="G48" s="20"/>
      <c r="H48" s="20"/>
      <c r="I48" s="20"/>
      <c r="J48" s="20"/>
      <c r="K48" s="20"/>
      <c r="L48" s="76"/>
    </row>
    <row r="49" spans="2:15" ht="6" customHeight="1">
      <c r="B49" s="69"/>
      <c r="C49" s="7"/>
      <c r="D49" s="97"/>
      <c r="E49" s="20"/>
      <c r="F49" s="20"/>
      <c r="G49" s="20"/>
      <c r="H49" s="20"/>
      <c r="I49" s="20"/>
      <c r="J49" s="20"/>
      <c r="K49" s="20"/>
      <c r="L49" s="76"/>
    </row>
    <row r="50" spans="2:15" ht="23.25" customHeight="1">
      <c r="B50" s="166" t="s">
        <v>1044</v>
      </c>
      <c r="C50" s="36" t="s">
        <v>1575</v>
      </c>
      <c r="D50" s="4"/>
      <c r="E50" s="18"/>
      <c r="F50" s="18"/>
      <c r="G50" s="18"/>
      <c r="H50" s="18"/>
      <c r="I50" s="18"/>
      <c r="J50" s="18"/>
      <c r="K50" s="18"/>
      <c r="L50" s="5"/>
      <c r="O50" s="775" t="s">
        <v>906</v>
      </c>
    </row>
    <row r="51" spans="2:15">
      <c r="B51" s="47" t="s">
        <v>1045</v>
      </c>
      <c r="C51" s="351" t="s">
        <v>603</v>
      </c>
      <c r="D51" s="7"/>
      <c r="E51" s="20"/>
      <c r="F51" s="20"/>
      <c r="G51" s="20"/>
      <c r="H51" s="20"/>
      <c r="I51" s="20"/>
      <c r="J51" s="20"/>
      <c r="K51" s="20"/>
      <c r="L51" s="76"/>
    </row>
    <row r="52" spans="2:15">
      <c r="B52" s="370" t="s">
        <v>1046</v>
      </c>
      <c r="C52" s="112"/>
      <c r="D52" s="107" t="s">
        <v>1047</v>
      </c>
      <c r="E52" s="96"/>
      <c r="F52" s="82"/>
      <c r="G52" s="108" t="s">
        <v>1048</v>
      </c>
      <c r="H52" s="96"/>
      <c r="I52" s="96"/>
      <c r="J52" s="96"/>
      <c r="K52" s="96"/>
      <c r="L52" s="82"/>
    </row>
    <row r="53" spans="2:15" ht="18" customHeight="1">
      <c r="B53" s="47" t="s">
        <v>1049</v>
      </c>
      <c r="C53" s="170"/>
      <c r="D53" s="352" t="str">
        <f>IF('Pg 1b - Space D'!C26&gt;0,'Pg 1b - Space D'!C26," ")</f>
        <v xml:space="preserve"> </v>
      </c>
      <c r="E53" s="353"/>
      <c r="F53" s="353"/>
      <c r="G53" s="1066" t="str">
        <f>IF('Pg 1b - Space D'!D26&gt;0,'Pg 1b - Space D'!D26," ")</f>
        <v xml:space="preserve"> </v>
      </c>
      <c r="H53" s="171"/>
      <c r="I53" s="171"/>
      <c r="J53" s="171"/>
      <c r="K53" s="171"/>
      <c r="L53" s="172"/>
    </row>
    <row r="54" spans="2:15" ht="4.5" customHeight="1">
      <c r="B54" s="1546" t="s">
        <v>1050</v>
      </c>
      <c r="C54" s="1067"/>
      <c r="D54" s="1068"/>
      <c r="E54" s="1069"/>
      <c r="F54" s="1069"/>
      <c r="G54" s="1071"/>
      <c r="H54" s="1069"/>
      <c r="I54" s="1069"/>
      <c r="J54" s="1069"/>
      <c r="K54" s="1069"/>
      <c r="L54" s="1070"/>
    </row>
    <row r="55" spans="2:15">
      <c r="B55" s="1546"/>
      <c r="C55" s="55" t="s">
        <v>1051</v>
      </c>
      <c r="D55" s="7"/>
      <c r="E55" s="20"/>
      <c r="F55" s="20"/>
      <c r="G55" s="20"/>
      <c r="H55" s="19"/>
      <c r="I55" s="19"/>
      <c r="J55" s="19"/>
      <c r="K55" s="19"/>
      <c r="L55" s="13"/>
    </row>
    <row r="56" spans="2:15">
      <c r="B56" s="371"/>
      <c r="C56" s="4"/>
      <c r="D56" s="119" t="s">
        <v>1052</v>
      </c>
      <c r="E56" s="18"/>
      <c r="F56" s="5"/>
      <c r="G56" s="149" t="s">
        <v>1048</v>
      </c>
      <c r="H56" s="1549" t="s">
        <v>1053</v>
      </c>
      <c r="I56" s="1550"/>
      <c r="J56" s="1551"/>
      <c r="K56" s="1549" t="s">
        <v>1054</v>
      </c>
      <c r="L56" s="1551"/>
    </row>
    <row r="57" spans="2:15">
      <c r="B57" s="1527" t="s">
        <v>1055</v>
      </c>
      <c r="C57" s="373" t="s">
        <v>1056</v>
      </c>
      <c r="D57" s="173"/>
      <c r="E57" s="174"/>
      <c r="F57" s="174"/>
      <c r="G57" s="375" t="s">
        <v>1057</v>
      </c>
      <c r="H57" s="1540" t="s">
        <v>1023</v>
      </c>
      <c r="I57" s="1541"/>
      <c r="J57" s="1542"/>
      <c r="K57" s="1531">
        <v>1</v>
      </c>
      <c r="L57" s="1532"/>
    </row>
    <row r="58" spans="2:15">
      <c r="B58" s="1527"/>
      <c r="C58" s="374" t="s">
        <v>1058</v>
      </c>
      <c r="D58" s="175"/>
      <c r="E58" s="176"/>
      <c r="F58" s="176"/>
      <c r="G58" s="376" t="s">
        <v>1057</v>
      </c>
      <c r="H58" s="1543" t="s">
        <v>1027</v>
      </c>
      <c r="I58" s="1544"/>
      <c r="J58" s="1545"/>
      <c r="K58" s="1536">
        <v>2</v>
      </c>
      <c r="L58" s="1537"/>
    </row>
    <row r="59" spans="2:15">
      <c r="B59" s="30"/>
      <c r="C59" s="374" t="s">
        <v>1059</v>
      </c>
      <c r="D59" s="175"/>
      <c r="E59" s="176"/>
      <c r="F59" s="176"/>
      <c r="G59" s="376" t="s">
        <v>1057</v>
      </c>
      <c r="H59" s="1543" t="s">
        <v>1027</v>
      </c>
      <c r="I59" s="1544"/>
      <c r="J59" s="1545"/>
      <c r="K59" s="1536">
        <v>3</v>
      </c>
      <c r="L59" s="1537"/>
    </row>
    <row r="60" spans="2:15" ht="6" customHeight="1">
      <c r="B60" s="6"/>
      <c r="C60" s="179"/>
      <c r="D60" s="177"/>
      <c r="E60" s="169"/>
      <c r="F60" s="169"/>
      <c r="G60" s="178"/>
      <c r="H60" s="1533"/>
      <c r="I60" s="1534"/>
      <c r="J60" s="1535"/>
      <c r="K60" s="1538"/>
      <c r="L60" s="1539"/>
    </row>
    <row r="61" spans="2:15" ht="6" customHeight="1">
      <c r="B61" s="12"/>
      <c r="C61" s="66"/>
      <c r="J61" s="61"/>
      <c r="K61" s="61"/>
      <c r="M61" s="65"/>
    </row>
    <row r="62" spans="2:15" ht="6" customHeight="1">
      <c r="B62" s="103"/>
      <c r="C62" s="38"/>
      <c r="D62" s="4"/>
      <c r="E62" s="18"/>
      <c r="F62" s="18"/>
      <c r="G62" s="18"/>
      <c r="H62" s="18"/>
      <c r="I62" s="18"/>
      <c r="J62" s="109"/>
      <c r="K62" s="109"/>
      <c r="L62" s="5"/>
      <c r="M62" s="65"/>
    </row>
    <row r="63" spans="2:15" ht="12" customHeight="1">
      <c r="B63" s="11" t="s">
        <v>1662</v>
      </c>
      <c r="C63" s="19"/>
      <c r="D63" s="19"/>
      <c r="E63" s="19"/>
      <c r="F63" s="19"/>
      <c r="G63" s="19"/>
      <c r="H63" s="19"/>
      <c r="I63" s="19"/>
      <c r="J63" s="19"/>
      <c r="K63" s="19"/>
      <c r="L63" s="13"/>
      <c r="M63" s="19"/>
    </row>
    <row r="64" spans="2:15" ht="12" customHeight="1">
      <c r="B64" s="74" t="s">
        <v>1663</v>
      </c>
      <c r="C64" s="19"/>
      <c r="D64" s="19"/>
      <c r="E64" s="19"/>
      <c r="F64" s="19"/>
      <c r="G64" s="19"/>
      <c r="H64" s="19"/>
      <c r="I64" s="19"/>
      <c r="J64" s="19"/>
      <c r="K64" s="19"/>
      <c r="L64" s="13"/>
      <c r="M64" s="19"/>
    </row>
    <row r="65" spans="2:13" ht="12" customHeight="1">
      <c r="B65" s="74" t="s">
        <v>1573</v>
      </c>
      <c r="C65" s="19"/>
      <c r="D65" s="19"/>
      <c r="E65" s="19"/>
      <c r="F65" s="19"/>
      <c r="G65" s="19"/>
      <c r="H65" s="19"/>
      <c r="I65" s="19"/>
      <c r="J65" s="19"/>
      <c r="K65" s="19"/>
      <c r="L65" s="13"/>
      <c r="M65" s="19"/>
    </row>
    <row r="66" spans="2:13" ht="12" customHeight="1">
      <c r="B66" s="74" t="s">
        <v>1508</v>
      </c>
      <c r="C66" s="19"/>
      <c r="D66" s="19"/>
      <c r="E66" s="19"/>
      <c r="F66" s="19"/>
      <c r="G66" s="19"/>
      <c r="H66" s="19"/>
      <c r="I66" s="19"/>
      <c r="J66" s="19"/>
      <c r="K66" s="19"/>
      <c r="L66" s="13"/>
      <c r="M66" s="19"/>
    </row>
    <row r="67" spans="2:13" ht="12" customHeight="1">
      <c r="B67" s="74" t="s">
        <v>1574</v>
      </c>
      <c r="C67" s="19"/>
      <c r="D67" s="19"/>
      <c r="E67" s="19"/>
      <c r="F67" s="19"/>
      <c r="G67" s="19"/>
      <c r="H67" s="19"/>
      <c r="I67" s="19"/>
      <c r="J67" s="19"/>
      <c r="K67" s="19"/>
      <c r="L67" s="13"/>
      <c r="M67" s="19"/>
    </row>
    <row r="68" spans="2:13" ht="6.75" customHeight="1">
      <c r="B68" s="6"/>
      <c r="C68" s="20"/>
      <c r="D68" s="20"/>
      <c r="E68" s="20"/>
      <c r="F68" s="20"/>
      <c r="G68" s="20"/>
      <c r="H68" s="20"/>
      <c r="I68" s="20"/>
      <c r="J68" s="20"/>
      <c r="K68" s="20"/>
      <c r="L68" s="76"/>
      <c r="M68" s="19"/>
    </row>
    <row r="69" spans="2:13">
      <c r="B69" s="1"/>
      <c r="C69"/>
      <c r="D69"/>
    </row>
    <row r="70" spans="2:13" ht="19.5" customHeight="1">
      <c r="B70" s="1516"/>
      <c r="C70" s="1516"/>
      <c r="D70" s="1516"/>
      <c r="E70" s="1516"/>
      <c r="F70" s="1516"/>
      <c r="G70" s="1516"/>
      <c r="H70" s="1516"/>
      <c r="I70" s="1516"/>
      <c r="J70" s="1516"/>
      <c r="K70" s="1516"/>
      <c r="L70" s="1516"/>
    </row>
  </sheetData>
  <sheetProtection password="93EE" sheet="1" objects="1" scenarios="1"/>
  <mergeCells count="35">
    <mergeCell ref="E7:H7"/>
    <mergeCell ref="K29:L29"/>
    <mergeCell ref="D45:L45"/>
    <mergeCell ref="D36:L36"/>
    <mergeCell ref="J8:L9"/>
    <mergeCell ref="J10:L11"/>
    <mergeCell ref="B6:D7"/>
    <mergeCell ref="G12:H12"/>
    <mergeCell ref="B14:D15"/>
    <mergeCell ref="B21:B22"/>
    <mergeCell ref="G32:L32"/>
    <mergeCell ref="J6:L7"/>
    <mergeCell ref="B11:D13"/>
    <mergeCell ref="B54:B55"/>
    <mergeCell ref="C42:C43"/>
    <mergeCell ref="H56:J56"/>
    <mergeCell ref="C44:C48"/>
    <mergeCell ref="D47:L47"/>
    <mergeCell ref="K56:L56"/>
    <mergeCell ref="B70:L70"/>
    <mergeCell ref="G8:H8"/>
    <mergeCell ref="G9:H11"/>
    <mergeCell ref="J12:L14"/>
    <mergeCell ref="B39:B40"/>
    <mergeCell ref="B57:B58"/>
    <mergeCell ref="J33:K33"/>
    <mergeCell ref="D35:L35"/>
    <mergeCell ref="K57:L57"/>
    <mergeCell ref="H60:J60"/>
    <mergeCell ref="K58:L58"/>
    <mergeCell ref="K60:L60"/>
    <mergeCell ref="H57:J57"/>
    <mergeCell ref="H58:J58"/>
    <mergeCell ref="H59:J59"/>
    <mergeCell ref="K59:L59"/>
  </mergeCells>
  <hyperlinks>
    <hyperlink ref="J8:L9" r:id="rId1" display="coplicsoa@loc.gov" xr:uid="{00000000-0004-0000-0500-000000000000}"/>
  </hyperlinks>
  <printOptions horizontalCentered="1"/>
  <pageMargins left="0" right="0" top="0.25" bottom="0.5" header="0.3" footer="0.3"/>
  <pageSetup scale="77" orientation="portrait" r:id="rId2"/>
  <headerFooter>
    <oddFooter>&amp;L&amp;9U.S. Copyright Office&amp;R&amp;9Form SA3E Long Form (Rev. 05-17)</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225</v>
      </c>
      <c r="E7" s="332" t="s">
        <v>787</v>
      </c>
      <c r="F7" s="332"/>
      <c r="G7" s="332"/>
      <c r="H7" s="332"/>
      <c r="I7" s="332"/>
      <c r="J7" s="333"/>
      <c r="K7" s="132"/>
      <c r="L7" s="331"/>
      <c r="M7" s="332"/>
      <c r="N7" s="1012" t="s">
        <v>226</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227</v>
      </c>
      <c r="E34" s="332" t="s">
        <v>787</v>
      </c>
      <c r="F34" s="332"/>
      <c r="G34" s="332"/>
      <c r="H34" s="332"/>
      <c r="I34" s="332"/>
      <c r="J34" s="333"/>
      <c r="K34" s="132"/>
      <c r="L34" s="331"/>
      <c r="M34" s="332"/>
      <c r="N34" s="1012" t="s">
        <v>228</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7606" priority="106" operator="equal">
      <formula>"varies"</formula>
    </cfRule>
  </conditionalFormatting>
  <conditionalFormatting sqref="N13:N27">
    <cfRule type="cellIs" dxfId="7605" priority="105" operator="equal">
      <formula>"varies"</formula>
    </cfRule>
  </conditionalFormatting>
  <conditionalFormatting sqref="N40:N54">
    <cfRule type="cellIs" dxfId="7604" priority="104" operator="equal">
      <formula>"varies"</formula>
    </cfRule>
  </conditionalFormatting>
  <conditionalFormatting sqref="N40:N54">
    <cfRule type="cellIs" dxfId="7603" priority="103" operator="equal">
      <formula>"varies"</formula>
    </cfRule>
  </conditionalFormatting>
  <conditionalFormatting sqref="D40:D54">
    <cfRule type="cellIs" dxfId="7602" priority="102" operator="equal">
      <formula>"varies"</formula>
    </cfRule>
  </conditionalFormatting>
  <conditionalFormatting sqref="D40:D54">
    <cfRule type="cellIs" dxfId="7601" priority="101" operator="equal">
      <formula>"varies"</formula>
    </cfRule>
  </conditionalFormatting>
  <conditionalFormatting sqref="N40:N54">
    <cfRule type="cellIs" dxfId="7600" priority="100" operator="equal">
      <formula>"varies"</formula>
    </cfRule>
  </conditionalFormatting>
  <conditionalFormatting sqref="N13:N27">
    <cfRule type="cellIs" dxfId="7599" priority="99" operator="equal">
      <formula>"varies"</formula>
    </cfRule>
  </conditionalFormatting>
  <conditionalFormatting sqref="D40:D54">
    <cfRule type="cellIs" dxfId="7598" priority="98" operator="equal">
      <formula>"varies"</formula>
    </cfRule>
  </conditionalFormatting>
  <conditionalFormatting sqref="N40:N54">
    <cfRule type="cellIs" dxfId="7597" priority="97" operator="equal">
      <formula>"varies"</formula>
    </cfRule>
  </conditionalFormatting>
  <conditionalFormatting sqref="C13:C27">
    <cfRule type="cellIs" dxfId="7596" priority="96" operator="equal">
      <formula>"varies"</formula>
    </cfRule>
  </conditionalFormatting>
  <conditionalFormatting sqref="C40:C54">
    <cfRule type="cellIs" dxfId="7595" priority="95" operator="equal">
      <formula>"varies"</formula>
    </cfRule>
  </conditionalFormatting>
  <conditionalFormatting sqref="M13:M27">
    <cfRule type="cellIs" dxfId="7594" priority="94" operator="equal">
      <formula>"varies"</formula>
    </cfRule>
  </conditionalFormatting>
  <conditionalFormatting sqref="M40:M54">
    <cfRule type="cellIs" dxfId="7593" priority="93" operator="equal">
      <formula>"varies"</formula>
    </cfRule>
  </conditionalFormatting>
  <conditionalFormatting sqref="H14">
    <cfRule type="cellIs" dxfId="7592" priority="92" operator="equal">
      <formula>"varies"</formula>
    </cfRule>
  </conditionalFormatting>
  <conditionalFormatting sqref="H15">
    <cfRule type="cellIs" dxfId="7591" priority="91" operator="equal">
      <formula>"varies"</formula>
    </cfRule>
  </conditionalFormatting>
  <conditionalFormatting sqref="H16:H26">
    <cfRule type="cellIs" dxfId="7590" priority="90" operator="equal">
      <formula>"varies"</formula>
    </cfRule>
  </conditionalFormatting>
  <conditionalFormatting sqref="H41">
    <cfRule type="cellIs" dxfId="7589" priority="89" operator="equal">
      <formula>"varies"</formula>
    </cfRule>
  </conditionalFormatting>
  <conditionalFormatting sqref="H42">
    <cfRule type="cellIs" dxfId="7588" priority="88" operator="equal">
      <formula>"varies"</formula>
    </cfRule>
  </conditionalFormatting>
  <conditionalFormatting sqref="H43:H53">
    <cfRule type="cellIs" dxfId="7587" priority="87" operator="equal">
      <formula>"varies"</formula>
    </cfRule>
  </conditionalFormatting>
  <conditionalFormatting sqref="R14">
    <cfRule type="cellIs" dxfId="7586" priority="86" operator="equal">
      <formula>"varies"</formula>
    </cfRule>
  </conditionalFormatting>
  <conditionalFormatting sqref="R15">
    <cfRule type="cellIs" dxfId="7585" priority="85" operator="equal">
      <formula>"varies"</formula>
    </cfRule>
  </conditionalFormatting>
  <conditionalFormatting sqref="R16:R26">
    <cfRule type="cellIs" dxfId="7584" priority="84" operator="equal">
      <formula>"varies"</formula>
    </cfRule>
  </conditionalFormatting>
  <conditionalFormatting sqref="R41">
    <cfRule type="cellIs" dxfId="7583" priority="83" operator="equal">
      <formula>"varies"</formula>
    </cfRule>
  </conditionalFormatting>
  <conditionalFormatting sqref="R42">
    <cfRule type="cellIs" dxfId="7582" priority="82" operator="equal">
      <formula>"varies"</formula>
    </cfRule>
  </conditionalFormatting>
  <conditionalFormatting sqref="R43:R53">
    <cfRule type="cellIs" dxfId="7581" priority="81" operator="equal">
      <formula>"varies"</formula>
    </cfRule>
  </conditionalFormatting>
  <conditionalFormatting sqref="C40">
    <cfRule type="cellIs" dxfId="7580" priority="80" operator="equal">
      <formula>"varies"</formula>
    </cfRule>
  </conditionalFormatting>
  <conditionalFormatting sqref="D13:D27">
    <cfRule type="cellIs" dxfId="7579" priority="79" operator="equal">
      <formula>"varies"</formula>
    </cfRule>
  </conditionalFormatting>
  <conditionalFormatting sqref="N13:N27">
    <cfRule type="cellIs" dxfId="7578" priority="78" operator="equal">
      <formula>"varies"</formula>
    </cfRule>
  </conditionalFormatting>
  <conditionalFormatting sqref="N40:N54">
    <cfRule type="cellIs" dxfId="7577" priority="77" operator="equal">
      <formula>"varies"</formula>
    </cfRule>
  </conditionalFormatting>
  <conditionalFormatting sqref="N40:N54">
    <cfRule type="cellIs" dxfId="7576" priority="76" operator="equal">
      <formula>"varies"</formula>
    </cfRule>
  </conditionalFormatting>
  <conditionalFormatting sqref="D40:D54">
    <cfRule type="cellIs" dxfId="7575" priority="75" operator="equal">
      <formula>"varies"</formula>
    </cfRule>
  </conditionalFormatting>
  <conditionalFormatting sqref="D40:D54">
    <cfRule type="cellIs" dxfId="7574" priority="74" operator="equal">
      <formula>"varies"</formula>
    </cfRule>
  </conditionalFormatting>
  <conditionalFormatting sqref="N40:N54">
    <cfRule type="cellIs" dxfId="7573" priority="73" operator="equal">
      <formula>"varies"</formula>
    </cfRule>
  </conditionalFormatting>
  <conditionalFormatting sqref="N13:N27">
    <cfRule type="cellIs" dxfId="7572" priority="72" operator="equal">
      <formula>"varies"</formula>
    </cfRule>
  </conditionalFormatting>
  <conditionalFormatting sqref="D40:D54">
    <cfRule type="cellIs" dxfId="7571" priority="71" operator="equal">
      <formula>"varies"</formula>
    </cfRule>
  </conditionalFormatting>
  <conditionalFormatting sqref="N40:N54">
    <cfRule type="cellIs" dxfId="7570" priority="70" operator="equal">
      <formula>"varies"</formula>
    </cfRule>
  </conditionalFormatting>
  <conditionalFormatting sqref="C13:C27">
    <cfRule type="cellIs" dxfId="7569" priority="69" operator="equal">
      <formula>"varies"</formula>
    </cfRule>
  </conditionalFormatting>
  <conditionalFormatting sqref="C40:C54">
    <cfRule type="cellIs" dxfId="7568" priority="68" operator="equal">
      <formula>"varies"</formula>
    </cfRule>
  </conditionalFormatting>
  <conditionalFormatting sqref="M13:M27">
    <cfRule type="cellIs" dxfId="7567" priority="67" operator="equal">
      <formula>"varies"</formula>
    </cfRule>
  </conditionalFormatting>
  <conditionalFormatting sqref="M40:M54">
    <cfRule type="cellIs" dxfId="7566" priority="66" operator="equal">
      <formula>"varies"</formula>
    </cfRule>
  </conditionalFormatting>
  <conditionalFormatting sqref="H14">
    <cfRule type="cellIs" dxfId="7565" priority="65" operator="equal">
      <formula>"varies"</formula>
    </cfRule>
  </conditionalFormatting>
  <conditionalFormatting sqref="H15">
    <cfRule type="cellIs" dxfId="7564" priority="64" operator="equal">
      <formula>"varies"</formula>
    </cfRule>
  </conditionalFormatting>
  <conditionalFormatting sqref="H16:H26">
    <cfRule type="cellIs" dxfId="7563" priority="63" operator="equal">
      <formula>"varies"</formula>
    </cfRule>
  </conditionalFormatting>
  <conditionalFormatting sqref="H41">
    <cfRule type="cellIs" dxfId="7562" priority="62" operator="equal">
      <formula>"varies"</formula>
    </cfRule>
  </conditionalFormatting>
  <conditionalFormatting sqref="H42">
    <cfRule type="cellIs" dxfId="7561" priority="61" operator="equal">
      <formula>"varies"</formula>
    </cfRule>
  </conditionalFormatting>
  <conditionalFormatting sqref="H43:H53">
    <cfRule type="cellIs" dxfId="7560" priority="60" operator="equal">
      <formula>"varies"</formula>
    </cfRule>
  </conditionalFormatting>
  <conditionalFormatting sqref="R14">
    <cfRule type="cellIs" dxfId="7559" priority="59" operator="equal">
      <formula>"varies"</formula>
    </cfRule>
  </conditionalFormatting>
  <conditionalFormatting sqref="R15">
    <cfRule type="cellIs" dxfId="7558" priority="58" operator="equal">
      <formula>"varies"</formula>
    </cfRule>
  </conditionalFormatting>
  <conditionalFormatting sqref="R16:R26">
    <cfRule type="cellIs" dxfId="7557" priority="57" operator="equal">
      <formula>"varies"</formula>
    </cfRule>
  </conditionalFormatting>
  <conditionalFormatting sqref="R41">
    <cfRule type="cellIs" dxfId="7556" priority="56" operator="equal">
      <formula>"varies"</formula>
    </cfRule>
  </conditionalFormatting>
  <conditionalFormatting sqref="R42">
    <cfRule type="cellIs" dxfId="7555" priority="55" operator="equal">
      <formula>"varies"</formula>
    </cfRule>
  </conditionalFormatting>
  <conditionalFormatting sqref="R43:R53">
    <cfRule type="cellIs" dxfId="7554" priority="54" operator="equal">
      <formula>"varies"</formula>
    </cfRule>
  </conditionalFormatting>
  <conditionalFormatting sqref="M13">
    <cfRule type="cellIs" dxfId="7553" priority="53" operator="equal">
      <formula>"varies"</formula>
    </cfRule>
  </conditionalFormatting>
  <conditionalFormatting sqref="D13:D27">
    <cfRule type="cellIs" dxfId="7552" priority="52" operator="equal">
      <formula>"varies"</formula>
    </cfRule>
  </conditionalFormatting>
  <conditionalFormatting sqref="N13:N27">
    <cfRule type="cellIs" dxfId="7551" priority="51" operator="equal">
      <formula>"varies"</formula>
    </cfRule>
  </conditionalFormatting>
  <conditionalFormatting sqref="N40:N54">
    <cfRule type="cellIs" dxfId="7550" priority="50" operator="equal">
      <formula>"varies"</formula>
    </cfRule>
  </conditionalFormatting>
  <conditionalFormatting sqref="N40:N54">
    <cfRule type="cellIs" dxfId="7549" priority="49" operator="equal">
      <formula>"varies"</formula>
    </cfRule>
  </conditionalFormatting>
  <conditionalFormatting sqref="D40:D54">
    <cfRule type="cellIs" dxfId="7548" priority="48" operator="equal">
      <formula>"varies"</formula>
    </cfRule>
  </conditionalFormatting>
  <conditionalFormatting sqref="D40:D54">
    <cfRule type="cellIs" dxfId="7547" priority="47" operator="equal">
      <formula>"varies"</formula>
    </cfRule>
  </conditionalFormatting>
  <conditionalFormatting sqref="N40:N54">
    <cfRule type="cellIs" dxfId="7546" priority="46" operator="equal">
      <formula>"varies"</formula>
    </cfRule>
  </conditionalFormatting>
  <conditionalFormatting sqref="N13:N27">
    <cfRule type="cellIs" dxfId="7545" priority="45" operator="equal">
      <formula>"varies"</formula>
    </cfRule>
  </conditionalFormatting>
  <conditionalFormatting sqref="D40:D54">
    <cfRule type="cellIs" dxfId="7544" priority="44" operator="equal">
      <formula>"varies"</formula>
    </cfRule>
  </conditionalFormatting>
  <conditionalFormatting sqref="N40:N54">
    <cfRule type="cellIs" dxfId="7543" priority="43" operator="equal">
      <formula>"varies"</formula>
    </cfRule>
  </conditionalFormatting>
  <conditionalFormatting sqref="C13:C27">
    <cfRule type="cellIs" dxfId="7542" priority="42" operator="equal">
      <formula>"varies"</formula>
    </cfRule>
  </conditionalFormatting>
  <conditionalFormatting sqref="C40:C54">
    <cfRule type="cellIs" dxfId="7541" priority="41" operator="equal">
      <formula>"varies"</formula>
    </cfRule>
  </conditionalFormatting>
  <conditionalFormatting sqref="M13:M27">
    <cfRule type="cellIs" dxfId="7540" priority="40" operator="equal">
      <formula>"varies"</formula>
    </cfRule>
  </conditionalFormatting>
  <conditionalFormatting sqref="M40:M54">
    <cfRule type="cellIs" dxfId="7539" priority="39" operator="equal">
      <formula>"varies"</formula>
    </cfRule>
  </conditionalFormatting>
  <conditionalFormatting sqref="H14">
    <cfRule type="cellIs" dxfId="7538" priority="38" operator="equal">
      <formula>"varies"</formula>
    </cfRule>
  </conditionalFormatting>
  <conditionalFormatting sqref="H15">
    <cfRule type="cellIs" dxfId="7537" priority="37" operator="equal">
      <formula>"varies"</formula>
    </cfRule>
  </conditionalFormatting>
  <conditionalFormatting sqref="H16:H26">
    <cfRule type="cellIs" dxfId="7536" priority="36" operator="equal">
      <formula>"varies"</formula>
    </cfRule>
  </conditionalFormatting>
  <conditionalFormatting sqref="H41">
    <cfRule type="cellIs" dxfId="7535" priority="35" operator="equal">
      <formula>"varies"</formula>
    </cfRule>
  </conditionalFormatting>
  <conditionalFormatting sqref="H42">
    <cfRule type="cellIs" dxfId="7534" priority="34" operator="equal">
      <formula>"varies"</formula>
    </cfRule>
  </conditionalFormatting>
  <conditionalFormatting sqref="H43:H53">
    <cfRule type="cellIs" dxfId="7533" priority="33" operator="equal">
      <formula>"varies"</formula>
    </cfRule>
  </conditionalFormatting>
  <conditionalFormatting sqref="R14">
    <cfRule type="cellIs" dxfId="7532" priority="32" operator="equal">
      <formula>"varies"</formula>
    </cfRule>
  </conditionalFormatting>
  <conditionalFormatting sqref="R15">
    <cfRule type="cellIs" dxfId="7531" priority="31" operator="equal">
      <formula>"varies"</formula>
    </cfRule>
  </conditionalFormatting>
  <conditionalFormatting sqref="R16:R26">
    <cfRule type="cellIs" dxfId="7530" priority="30" operator="equal">
      <formula>"varies"</formula>
    </cfRule>
  </conditionalFormatting>
  <conditionalFormatting sqref="R41">
    <cfRule type="cellIs" dxfId="7529" priority="29" operator="equal">
      <formula>"varies"</formula>
    </cfRule>
  </conditionalFormatting>
  <conditionalFormatting sqref="R42">
    <cfRule type="cellIs" dxfId="7528" priority="28" operator="equal">
      <formula>"varies"</formula>
    </cfRule>
  </conditionalFormatting>
  <conditionalFormatting sqref="R43:R53">
    <cfRule type="cellIs" dxfId="7527" priority="27" operator="equal">
      <formula>"varies"</formula>
    </cfRule>
  </conditionalFormatting>
  <conditionalFormatting sqref="D13:D27">
    <cfRule type="cellIs" dxfId="7526" priority="26" operator="equal">
      <formula>"varies"</formula>
    </cfRule>
  </conditionalFormatting>
  <conditionalFormatting sqref="N13:N27">
    <cfRule type="cellIs" dxfId="7525" priority="25" operator="equal">
      <formula>"varies"</formula>
    </cfRule>
  </conditionalFormatting>
  <conditionalFormatting sqref="N40:N54">
    <cfRule type="cellIs" dxfId="7524" priority="24" operator="equal">
      <formula>"varies"</formula>
    </cfRule>
  </conditionalFormatting>
  <conditionalFormatting sqref="N40:N54">
    <cfRule type="cellIs" dxfId="7523" priority="23" operator="equal">
      <formula>"varies"</formula>
    </cfRule>
  </conditionalFormatting>
  <conditionalFormatting sqref="D40:D54">
    <cfRule type="cellIs" dxfId="7522" priority="22" operator="equal">
      <formula>"varies"</formula>
    </cfRule>
  </conditionalFormatting>
  <conditionalFormatting sqref="D40:D54">
    <cfRule type="cellIs" dxfId="7521" priority="21" operator="equal">
      <formula>"varies"</formula>
    </cfRule>
  </conditionalFormatting>
  <conditionalFormatting sqref="N40:N54">
    <cfRule type="cellIs" dxfId="7520" priority="20" operator="equal">
      <formula>"varies"</formula>
    </cfRule>
  </conditionalFormatting>
  <conditionalFormatting sqref="N13:N27">
    <cfRule type="cellIs" dxfId="7519" priority="19" operator="equal">
      <formula>"varies"</formula>
    </cfRule>
  </conditionalFormatting>
  <conditionalFormatting sqref="D40:D54">
    <cfRule type="cellIs" dxfId="7518" priority="18" operator="equal">
      <formula>"varies"</formula>
    </cfRule>
  </conditionalFormatting>
  <conditionalFormatting sqref="N40:N54">
    <cfRule type="cellIs" dxfId="7517" priority="17" operator="equal">
      <formula>"varies"</formula>
    </cfRule>
  </conditionalFormatting>
  <conditionalFormatting sqref="C13:C27">
    <cfRule type="cellIs" dxfId="7516" priority="16" operator="equal">
      <formula>"varies"</formula>
    </cfRule>
  </conditionalFormatting>
  <conditionalFormatting sqref="C40:C54">
    <cfRule type="cellIs" dxfId="7515" priority="15" operator="equal">
      <formula>"varies"</formula>
    </cfRule>
  </conditionalFormatting>
  <conditionalFormatting sqref="M13:M27">
    <cfRule type="cellIs" dxfId="7514" priority="14" operator="equal">
      <formula>"varies"</formula>
    </cfRule>
  </conditionalFormatting>
  <conditionalFormatting sqref="M40:M54">
    <cfRule type="cellIs" dxfId="7513" priority="13" operator="equal">
      <formula>"varies"</formula>
    </cfRule>
  </conditionalFormatting>
  <conditionalFormatting sqref="H14">
    <cfRule type="cellIs" dxfId="7512" priority="12" operator="equal">
      <formula>"varies"</formula>
    </cfRule>
  </conditionalFormatting>
  <conditionalFormatting sqref="H15">
    <cfRule type="cellIs" dxfId="7511" priority="11" operator="equal">
      <formula>"varies"</formula>
    </cfRule>
  </conditionalFormatting>
  <conditionalFormatting sqref="H16:H26">
    <cfRule type="cellIs" dxfId="7510" priority="10" operator="equal">
      <formula>"varies"</formula>
    </cfRule>
  </conditionalFormatting>
  <conditionalFormatting sqref="H41">
    <cfRule type="cellIs" dxfId="7509" priority="9" operator="equal">
      <formula>"varies"</formula>
    </cfRule>
  </conditionalFormatting>
  <conditionalFormatting sqref="H42">
    <cfRule type="cellIs" dxfId="7508" priority="8" operator="equal">
      <formula>"varies"</formula>
    </cfRule>
  </conditionalFormatting>
  <conditionalFormatting sqref="H43:H53">
    <cfRule type="cellIs" dxfId="7507" priority="7" operator="equal">
      <formula>"varies"</formula>
    </cfRule>
  </conditionalFormatting>
  <conditionalFormatting sqref="R14">
    <cfRule type="cellIs" dxfId="7506" priority="6" operator="equal">
      <formula>"varies"</formula>
    </cfRule>
  </conditionalFormatting>
  <conditionalFormatting sqref="R15">
    <cfRule type="cellIs" dxfId="7505" priority="5" operator="equal">
      <formula>"varies"</formula>
    </cfRule>
  </conditionalFormatting>
  <conditionalFormatting sqref="R16:R26">
    <cfRule type="cellIs" dxfId="7504" priority="4" operator="equal">
      <formula>"varies"</formula>
    </cfRule>
  </conditionalFormatting>
  <conditionalFormatting sqref="R41">
    <cfRule type="cellIs" dxfId="7503" priority="3" operator="equal">
      <formula>"varies"</formula>
    </cfRule>
  </conditionalFormatting>
  <conditionalFormatting sqref="R42">
    <cfRule type="cellIs" dxfId="7502" priority="2" operator="equal">
      <formula>"varies"</formula>
    </cfRule>
  </conditionalFormatting>
  <conditionalFormatting sqref="R43:R53">
    <cfRule type="cellIs" dxfId="7501"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229</v>
      </c>
      <c r="E7" s="332" t="s">
        <v>787</v>
      </c>
      <c r="F7" s="332"/>
      <c r="G7" s="332"/>
      <c r="H7" s="332"/>
      <c r="I7" s="332"/>
      <c r="J7" s="333"/>
      <c r="K7" s="132"/>
      <c r="L7" s="331"/>
      <c r="M7" s="332"/>
      <c r="N7" s="1012" t="s">
        <v>230</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232</v>
      </c>
      <c r="E34" s="332" t="s">
        <v>787</v>
      </c>
      <c r="F34" s="332"/>
      <c r="G34" s="332"/>
      <c r="H34" s="332"/>
      <c r="I34" s="332"/>
      <c r="J34" s="333"/>
      <c r="K34" s="132"/>
      <c r="L34" s="331"/>
      <c r="M34" s="332"/>
      <c r="N34" s="1012" t="s">
        <v>233</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7500" priority="106" operator="equal">
      <formula>"varies"</formula>
    </cfRule>
  </conditionalFormatting>
  <conditionalFormatting sqref="N13:N27">
    <cfRule type="cellIs" dxfId="7499" priority="105" operator="equal">
      <formula>"varies"</formula>
    </cfRule>
  </conditionalFormatting>
  <conditionalFormatting sqref="N40:N54">
    <cfRule type="cellIs" dxfId="7498" priority="104" operator="equal">
      <formula>"varies"</formula>
    </cfRule>
  </conditionalFormatting>
  <conditionalFormatting sqref="N40:N54">
    <cfRule type="cellIs" dxfId="7497" priority="103" operator="equal">
      <formula>"varies"</formula>
    </cfRule>
  </conditionalFormatting>
  <conditionalFormatting sqref="D40:D54">
    <cfRule type="cellIs" dxfId="7496" priority="102" operator="equal">
      <formula>"varies"</formula>
    </cfRule>
  </conditionalFormatting>
  <conditionalFormatting sqref="D40:D54">
    <cfRule type="cellIs" dxfId="7495" priority="101" operator="equal">
      <formula>"varies"</formula>
    </cfRule>
  </conditionalFormatting>
  <conditionalFormatting sqref="N40:N54">
    <cfRule type="cellIs" dxfId="7494" priority="100" operator="equal">
      <formula>"varies"</formula>
    </cfRule>
  </conditionalFormatting>
  <conditionalFormatting sqref="N13:N27">
    <cfRule type="cellIs" dxfId="7493" priority="99" operator="equal">
      <formula>"varies"</formula>
    </cfRule>
  </conditionalFormatting>
  <conditionalFormatting sqref="D40:D54">
    <cfRule type="cellIs" dxfId="7492" priority="98" operator="equal">
      <formula>"varies"</formula>
    </cfRule>
  </conditionalFormatting>
  <conditionalFormatting sqref="N40:N54">
    <cfRule type="cellIs" dxfId="7491" priority="97" operator="equal">
      <formula>"varies"</formula>
    </cfRule>
  </conditionalFormatting>
  <conditionalFormatting sqref="C13:C27">
    <cfRule type="cellIs" dxfId="7490" priority="96" operator="equal">
      <formula>"varies"</formula>
    </cfRule>
  </conditionalFormatting>
  <conditionalFormatting sqref="C40:C54">
    <cfRule type="cellIs" dxfId="7489" priority="95" operator="equal">
      <formula>"varies"</formula>
    </cfRule>
  </conditionalFormatting>
  <conditionalFormatting sqref="M13:M27">
    <cfRule type="cellIs" dxfId="7488" priority="94" operator="equal">
      <formula>"varies"</formula>
    </cfRule>
  </conditionalFormatting>
  <conditionalFormatting sqref="M40:M54">
    <cfRule type="cellIs" dxfId="7487" priority="93" operator="equal">
      <formula>"varies"</formula>
    </cfRule>
  </conditionalFormatting>
  <conditionalFormatting sqref="H14">
    <cfRule type="cellIs" dxfId="7486" priority="92" operator="equal">
      <formula>"varies"</formula>
    </cfRule>
  </conditionalFormatting>
  <conditionalFormatting sqref="H15">
    <cfRule type="cellIs" dxfId="7485" priority="91" operator="equal">
      <formula>"varies"</formula>
    </cfRule>
  </conditionalFormatting>
  <conditionalFormatting sqref="H16:H26">
    <cfRule type="cellIs" dxfId="7484" priority="90" operator="equal">
      <formula>"varies"</formula>
    </cfRule>
  </conditionalFormatting>
  <conditionalFormatting sqref="H41">
    <cfRule type="cellIs" dxfId="7483" priority="89" operator="equal">
      <formula>"varies"</formula>
    </cfRule>
  </conditionalFormatting>
  <conditionalFormatting sqref="H42">
    <cfRule type="cellIs" dxfId="7482" priority="88" operator="equal">
      <formula>"varies"</formula>
    </cfRule>
  </conditionalFormatting>
  <conditionalFormatting sqref="H43:H53">
    <cfRule type="cellIs" dxfId="7481" priority="87" operator="equal">
      <formula>"varies"</formula>
    </cfRule>
  </conditionalFormatting>
  <conditionalFormatting sqref="R14">
    <cfRule type="cellIs" dxfId="7480" priority="86" operator="equal">
      <formula>"varies"</formula>
    </cfRule>
  </conditionalFormatting>
  <conditionalFormatting sqref="R15">
    <cfRule type="cellIs" dxfId="7479" priority="85" operator="equal">
      <formula>"varies"</formula>
    </cfRule>
  </conditionalFormatting>
  <conditionalFormatting sqref="R16:R26">
    <cfRule type="cellIs" dxfId="7478" priority="84" operator="equal">
      <formula>"varies"</formula>
    </cfRule>
  </conditionalFormatting>
  <conditionalFormatting sqref="R41">
    <cfRule type="cellIs" dxfId="7477" priority="83" operator="equal">
      <formula>"varies"</formula>
    </cfRule>
  </conditionalFormatting>
  <conditionalFormatting sqref="R42">
    <cfRule type="cellIs" dxfId="7476" priority="82" operator="equal">
      <formula>"varies"</formula>
    </cfRule>
  </conditionalFormatting>
  <conditionalFormatting sqref="R43:R53">
    <cfRule type="cellIs" dxfId="7475" priority="81" operator="equal">
      <formula>"varies"</formula>
    </cfRule>
  </conditionalFormatting>
  <conditionalFormatting sqref="C40">
    <cfRule type="cellIs" dxfId="7474" priority="80" operator="equal">
      <formula>"varies"</formula>
    </cfRule>
  </conditionalFormatting>
  <conditionalFormatting sqref="D13:D27">
    <cfRule type="cellIs" dxfId="7473" priority="79" operator="equal">
      <formula>"varies"</formula>
    </cfRule>
  </conditionalFormatting>
  <conditionalFormatting sqref="N13:N27">
    <cfRule type="cellIs" dxfId="7472" priority="78" operator="equal">
      <formula>"varies"</formula>
    </cfRule>
  </conditionalFormatting>
  <conditionalFormatting sqref="N40:N54">
    <cfRule type="cellIs" dxfId="7471" priority="77" operator="equal">
      <formula>"varies"</formula>
    </cfRule>
  </conditionalFormatting>
  <conditionalFormatting sqref="N40:N54">
    <cfRule type="cellIs" dxfId="7470" priority="76" operator="equal">
      <formula>"varies"</formula>
    </cfRule>
  </conditionalFormatting>
  <conditionalFormatting sqref="D40:D54">
    <cfRule type="cellIs" dxfId="7469" priority="75" operator="equal">
      <formula>"varies"</formula>
    </cfRule>
  </conditionalFormatting>
  <conditionalFormatting sqref="D40:D54">
    <cfRule type="cellIs" dxfId="7468" priority="74" operator="equal">
      <formula>"varies"</formula>
    </cfRule>
  </conditionalFormatting>
  <conditionalFormatting sqref="N40:N54">
    <cfRule type="cellIs" dxfId="7467" priority="73" operator="equal">
      <formula>"varies"</formula>
    </cfRule>
  </conditionalFormatting>
  <conditionalFormatting sqref="N13:N27">
    <cfRule type="cellIs" dxfId="7466" priority="72" operator="equal">
      <formula>"varies"</formula>
    </cfRule>
  </conditionalFormatting>
  <conditionalFormatting sqref="D40:D54">
    <cfRule type="cellIs" dxfId="7465" priority="71" operator="equal">
      <formula>"varies"</formula>
    </cfRule>
  </conditionalFormatting>
  <conditionalFormatting sqref="N40:N54">
    <cfRule type="cellIs" dxfId="7464" priority="70" operator="equal">
      <formula>"varies"</formula>
    </cfRule>
  </conditionalFormatting>
  <conditionalFormatting sqref="C13:C27">
    <cfRule type="cellIs" dxfId="7463" priority="69" operator="equal">
      <formula>"varies"</formula>
    </cfRule>
  </conditionalFormatting>
  <conditionalFormatting sqref="C40:C54">
    <cfRule type="cellIs" dxfId="7462" priority="68" operator="equal">
      <formula>"varies"</formula>
    </cfRule>
  </conditionalFormatting>
  <conditionalFormatting sqref="M13:M27">
    <cfRule type="cellIs" dxfId="7461" priority="67" operator="equal">
      <formula>"varies"</formula>
    </cfRule>
  </conditionalFormatting>
  <conditionalFormatting sqref="M40:M54">
    <cfRule type="cellIs" dxfId="7460" priority="66" operator="equal">
      <formula>"varies"</formula>
    </cfRule>
  </conditionalFormatting>
  <conditionalFormatting sqref="H14">
    <cfRule type="cellIs" dxfId="7459" priority="65" operator="equal">
      <formula>"varies"</formula>
    </cfRule>
  </conditionalFormatting>
  <conditionalFormatting sqref="H15">
    <cfRule type="cellIs" dxfId="7458" priority="64" operator="equal">
      <formula>"varies"</formula>
    </cfRule>
  </conditionalFormatting>
  <conditionalFormatting sqref="H16:H26">
    <cfRule type="cellIs" dxfId="7457" priority="63" operator="equal">
      <formula>"varies"</formula>
    </cfRule>
  </conditionalFormatting>
  <conditionalFormatting sqref="H41">
    <cfRule type="cellIs" dxfId="7456" priority="62" operator="equal">
      <formula>"varies"</formula>
    </cfRule>
  </conditionalFormatting>
  <conditionalFormatting sqref="H42">
    <cfRule type="cellIs" dxfId="7455" priority="61" operator="equal">
      <formula>"varies"</formula>
    </cfRule>
  </conditionalFormatting>
  <conditionalFormatting sqref="H43:H53">
    <cfRule type="cellIs" dxfId="7454" priority="60" operator="equal">
      <formula>"varies"</formula>
    </cfRule>
  </conditionalFormatting>
  <conditionalFormatting sqref="R14">
    <cfRule type="cellIs" dxfId="7453" priority="59" operator="equal">
      <formula>"varies"</formula>
    </cfRule>
  </conditionalFormatting>
  <conditionalFormatting sqref="R15">
    <cfRule type="cellIs" dxfId="7452" priority="58" operator="equal">
      <formula>"varies"</formula>
    </cfRule>
  </conditionalFormatting>
  <conditionalFormatting sqref="R16:R26">
    <cfRule type="cellIs" dxfId="7451" priority="57" operator="equal">
      <formula>"varies"</formula>
    </cfRule>
  </conditionalFormatting>
  <conditionalFormatting sqref="R41">
    <cfRule type="cellIs" dxfId="7450" priority="56" operator="equal">
      <formula>"varies"</formula>
    </cfRule>
  </conditionalFormatting>
  <conditionalFormatting sqref="R42">
    <cfRule type="cellIs" dxfId="7449" priority="55" operator="equal">
      <formula>"varies"</formula>
    </cfRule>
  </conditionalFormatting>
  <conditionalFormatting sqref="R43:R53">
    <cfRule type="cellIs" dxfId="7448" priority="54" operator="equal">
      <formula>"varies"</formula>
    </cfRule>
  </conditionalFormatting>
  <conditionalFormatting sqref="M13">
    <cfRule type="cellIs" dxfId="7447" priority="53" operator="equal">
      <formula>"varies"</formula>
    </cfRule>
  </conditionalFormatting>
  <conditionalFormatting sqref="D13:D27">
    <cfRule type="cellIs" dxfId="7446" priority="52" operator="equal">
      <formula>"varies"</formula>
    </cfRule>
  </conditionalFormatting>
  <conditionalFormatting sqref="N13:N27">
    <cfRule type="cellIs" dxfId="7445" priority="51" operator="equal">
      <formula>"varies"</formula>
    </cfRule>
  </conditionalFormatting>
  <conditionalFormatting sqref="N40:N54">
    <cfRule type="cellIs" dxfId="7444" priority="50" operator="equal">
      <formula>"varies"</formula>
    </cfRule>
  </conditionalFormatting>
  <conditionalFormatting sqref="N40:N54">
    <cfRule type="cellIs" dxfId="7443" priority="49" operator="equal">
      <formula>"varies"</formula>
    </cfRule>
  </conditionalFormatting>
  <conditionalFormatting sqref="D40:D54">
    <cfRule type="cellIs" dxfId="7442" priority="48" operator="equal">
      <formula>"varies"</formula>
    </cfRule>
  </conditionalFormatting>
  <conditionalFormatting sqref="D40:D54">
    <cfRule type="cellIs" dxfId="7441" priority="47" operator="equal">
      <formula>"varies"</formula>
    </cfRule>
  </conditionalFormatting>
  <conditionalFormatting sqref="N40:N54">
    <cfRule type="cellIs" dxfId="7440" priority="46" operator="equal">
      <formula>"varies"</formula>
    </cfRule>
  </conditionalFormatting>
  <conditionalFormatting sqref="N13:N27">
    <cfRule type="cellIs" dxfId="7439" priority="45" operator="equal">
      <formula>"varies"</formula>
    </cfRule>
  </conditionalFormatting>
  <conditionalFormatting sqref="D40:D54">
    <cfRule type="cellIs" dxfId="7438" priority="44" operator="equal">
      <formula>"varies"</formula>
    </cfRule>
  </conditionalFormatting>
  <conditionalFormatting sqref="N40:N54">
    <cfRule type="cellIs" dxfId="7437" priority="43" operator="equal">
      <formula>"varies"</formula>
    </cfRule>
  </conditionalFormatting>
  <conditionalFormatting sqref="C13:C27">
    <cfRule type="cellIs" dxfId="7436" priority="42" operator="equal">
      <formula>"varies"</formula>
    </cfRule>
  </conditionalFormatting>
  <conditionalFormatting sqref="C40:C54">
    <cfRule type="cellIs" dxfId="7435" priority="41" operator="equal">
      <formula>"varies"</formula>
    </cfRule>
  </conditionalFormatting>
  <conditionalFormatting sqref="M13:M27">
    <cfRule type="cellIs" dxfId="7434" priority="40" operator="equal">
      <formula>"varies"</formula>
    </cfRule>
  </conditionalFormatting>
  <conditionalFormatting sqref="M40:M54">
    <cfRule type="cellIs" dxfId="7433" priority="39" operator="equal">
      <formula>"varies"</formula>
    </cfRule>
  </conditionalFormatting>
  <conditionalFormatting sqref="H14">
    <cfRule type="cellIs" dxfId="7432" priority="38" operator="equal">
      <formula>"varies"</formula>
    </cfRule>
  </conditionalFormatting>
  <conditionalFormatting sqref="H15">
    <cfRule type="cellIs" dxfId="7431" priority="37" operator="equal">
      <formula>"varies"</formula>
    </cfRule>
  </conditionalFormatting>
  <conditionalFormatting sqref="H16:H26">
    <cfRule type="cellIs" dxfId="7430" priority="36" operator="equal">
      <formula>"varies"</formula>
    </cfRule>
  </conditionalFormatting>
  <conditionalFormatting sqref="H41">
    <cfRule type="cellIs" dxfId="7429" priority="35" operator="equal">
      <formula>"varies"</formula>
    </cfRule>
  </conditionalFormatting>
  <conditionalFormatting sqref="H42">
    <cfRule type="cellIs" dxfId="7428" priority="34" operator="equal">
      <formula>"varies"</formula>
    </cfRule>
  </conditionalFormatting>
  <conditionalFormatting sqref="H43:H53">
    <cfRule type="cellIs" dxfId="7427" priority="33" operator="equal">
      <formula>"varies"</formula>
    </cfRule>
  </conditionalFormatting>
  <conditionalFormatting sqref="R14">
    <cfRule type="cellIs" dxfId="7426" priority="32" operator="equal">
      <formula>"varies"</formula>
    </cfRule>
  </conditionalFormatting>
  <conditionalFormatting sqref="R15">
    <cfRule type="cellIs" dxfId="7425" priority="31" operator="equal">
      <formula>"varies"</formula>
    </cfRule>
  </conditionalFormatting>
  <conditionalFormatting sqref="R16:R26">
    <cfRule type="cellIs" dxfId="7424" priority="30" operator="equal">
      <formula>"varies"</formula>
    </cfRule>
  </conditionalFormatting>
  <conditionalFormatting sqref="R41">
    <cfRule type="cellIs" dxfId="7423" priority="29" operator="equal">
      <formula>"varies"</formula>
    </cfRule>
  </conditionalFormatting>
  <conditionalFormatting sqref="R42">
    <cfRule type="cellIs" dxfId="7422" priority="28" operator="equal">
      <formula>"varies"</formula>
    </cfRule>
  </conditionalFormatting>
  <conditionalFormatting sqref="R43:R53">
    <cfRule type="cellIs" dxfId="7421" priority="27" operator="equal">
      <formula>"varies"</formula>
    </cfRule>
  </conditionalFormatting>
  <conditionalFormatting sqref="D13:D27">
    <cfRule type="cellIs" dxfId="7420" priority="26" operator="equal">
      <formula>"varies"</formula>
    </cfRule>
  </conditionalFormatting>
  <conditionalFormatting sqref="N13:N27">
    <cfRule type="cellIs" dxfId="7419" priority="25" operator="equal">
      <formula>"varies"</formula>
    </cfRule>
  </conditionalFormatting>
  <conditionalFormatting sqref="N40:N54">
    <cfRule type="cellIs" dxfId="7418" priority="24" operator="equal">
      <formula>"varies"</formula>
    </cfRule>
  </conditionalFormatting>
  <conditionalFormatting sqref="N40:N54">
    <cfRule type="cellIs" dxfId="7417" priority="23" operator="equal">
      <formula>"varies"</formula>
    </cfRule>
  </conditionalFormatting>
  <conditionalFormatting sqref="D40:D54">
    <cfRule type="cellIs" dxfId="7416" priority="22" operator="equal">
      <formula>"varies"</formula>
    </cfRule>
  </conditionalFormatting>
  <conditionalFormatting sqref="D40:D54">
    <cfRule type="cellIs" dxfId="7415" priority="21" operator="equal">
      <formula>"varies"</formula>
    </cfRule>
  </conditionalFormatting>
  <conditionalFormatting sqref="N40:N54">
    <cfRule type="cellIs" dxfId="7414" priority="20" operator="equal">
      <formula>"varies"</formula>
    </cfRule>
  </conditionalFormatting>
  <conditionalFormatting sqref="N13:N27">
    <cfRule type="cellIs" dxfId="7413" priority="19" operator="equal">
      <formula>"varies"</formula>
    </cfRule>
  </conditionalFormatting>
  <conditionalFormatting sqref="D40:D54">
    <cfRule type="cellIs" dxfId="7412" priority="18" operator="equal">
      <formula>"varies"</formula>
    </cfRule>
  </conditionalFormatting>
  <conditionalFormatting sqref="N40:N54">
    <cfRule type="cellIs" dxfId="7411" priority="17" operator="equal">
      <formula>"varies"</formula>
    </cfRule>
  </conditionalFormatting>
  <conditionalFormatting sqref="C13:C27">
    <cfRule type="cellIs" dxfId="7410" priority="16" operator="equal">
      <formula>"varies"</formula>
    </cfRule>
  </conditionalFormatting>
  <conditionalFormatting sqref="C40:C54">
    <cfRule type="cellIs" dxfId="7409" priority="15" operator="equal">
      <formula>"varies"</formula>
    </cfRule>
  </conditionalFormatting>
  <conditionalFormatting sqref="M13:M27">
    <cfRule type="cellIs" dxfId="7408" priority="14" operator="equal">
      <formula>"varies"</formula>
    </cfRule>
  </conditionalFormatting>
  <conditionalFormatting sqref="M40:M54">
    <cfRule type="cellIs" dxfId="7407" priority="13" operator="equal">
      <formula>"varies"</formula>
    </cfRule>
  </conditionalFormatting>
  <conditionalFormatting sqref="H14">
    <cfRule type="cellIs" dxfId="7406" priority="12" operator="equal">
      <formula>"varies"</formula>
    </cfRule>
  </conditionalFormatting>
  <conditionalFormatting sqref="H15">
    <cfRule type="cellIs" dxfId="7405" priority="11" operator="equal">
      <formula>"varies"</formula>
    </cfRule>
  </conditionalFormatting>
  <conditionalFormatting sqref="H16:H26">
    <cfRule type="cellIs" dxfId="7404" priority="10" operator="equal">
      <formula>"varies"</formula>
    </cfRule>
  </conditionalFormatting>
  <conditionalFormatting sqref="H41">
    <cfRule type="cellIs" dxfId="7403" priority="9" operator="equal">
      <formula>"varies"</formula>
    </cfRule>
  </conditionalFormatting>
  <conditionalFormatting sqref="H42">
    <cfRule type="cellIs" dxfId="7402" priority="8" operator="equal">
      <formula>"varies"</formula>
    </cfRule>
  </conditionalFormatting>
  <conditionalFormatting sqref="H43:H53">
    <cfRule type="cellIs" dxfId="7401" priority="7" operator="equal">
      <formula>"varies"</formula>
    </cfRule>
  </conditionalFormatting>
  <conditionalFormatting sqref="R14">
    <cfRule type="cellIs" dxfId="7400" priority="6" operator="equal">
      <formula>"varies"</formula>
    </cfRule>
  </conditionalFormatting>
  <conditionalFormatting sqref="R15">
    <cfRule type="cellIs" dxfId="7399" priority="5" operator="equal">
      <formula>"varies"</formula>
    </cfRule>
  </conditionalFormatting>
  <conditionalFormatting sqref="R16:R26">
    <cfRule type="cellIs" dxfId="7398" priority="4" operator="equal">
      <formula>"varies"</formula>
    </cfRule>
  </conditionalFormatting>
  <conditionalFormatting sqref="R41">
    <cfRule type="cellIs" dxfId="7397" priority="3" operator="equal">
      <formula>"varies"</formula>
    </cfRule>
  </conditionalFormatting>
  <conditionalFormatting sqref="R42">
    <cfRule type="cellIs" dxfId="7396" priority="2" operator="equal">
      <formula>"varies"</formula>
    </cfRule>
  </conditionalFormatting>
  <conditionalFormatting sqref="R43:R53">
    <cfRule type="cellIs" dxfId="7395"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234</v>
      </c>
      <c r="E7" s="332" t="s">
        <v>787</v>
      </c>
      <c r="F7" s="332"/>
      <c r="G7" s="332"/>
      <c r="H7" s="332"/>
      <c r="I7" s="332"/>
      <c r="J7" s="333"/>
      <c r="K7" s="132"/>
      <c r="L7" s="331"/>
      <c r="M7" s="332"/>
      <c r="N7" s="1012" t="s">
        <v>235</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236</v>
      </c>
      <c r="E34" s="332" t="s">
        <v>787</v>
      </c>
      <c r="F34" s="332"/>
      <c r="G34" s="332"/>
      <c r="H34" s="332"/>
      <c r="I34" s="332"/>
      <c r="J34" s="333"/>
      <c r="K34" s="132"/>
      <c r="L34" s="331"/>
      <c r="M34" s="332"/>
      <c r="N34" s="1012" t="s">
        <v>237</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7394" priority="106" operator="equal">
      <formula>"varies"</formula>
    </cfRule>
  </conditionalFormatting>
  <conditionalFormatting sqref="N13:N27">
    <cfRule type="cellIs" dxfId="7393" priority="105" operator="equal">
      <formula>"varies"</formula>
    </cfRule>
  </conditionalFormatting>
  <conditionalFormatting sqref="N40:N54">
    <cfRule type="cellIs" dxfId="7392" priority="104" operator="equal">
      <formula>"varies"</formula>
    </cfRule>
  </conditionalFormatting>
  <conditionalFormatting sqref="N40:N54">
    <cfRule type="cellIs" dxfId="7391" priority="103" operator="equal">
      <formula>"varies"</formula>
    </cfRule>
  </conditionalFormatting>
  <conditionalFormatting sqref="D40:D54">
    <cfRule type="cellIs" dxfId="7390" priority="102" operator="equal">
      <formula>"varies"</formula>
    </cfRule>
  </conditionalFormatting>
  <conditionalFormatting sqref="D40:D54">
    <cfRule type="cellIs" dxfId="7389" priority="101" operator="equal">
      <formula>"varies"</formula>
    </cfRule>
  </conditionalFormatting>
  <conditionalFormatting sqref="N40:N54">
    <cfRule type="cellIs" dxfId="7388" priority="100" operator="equal">
      <formula>"varies"</formula>
    </cfRule>
  </conditionalFormatting>
  <conditionalFormatting sqref="N13:N27">
    <cfRule type="cellIs" dxfId="7387" priority="99" operator="equal">
      <formula>"varies"</formula>
    </cfRule>
  </conditionalFormatting>
  <conditionalFormatting sqref="D40:D54">
    <cfRule type="cellIs" dxfId="7386" priority="98" operator="equal">
      <formula>"varies"</formula>
    </cfRule>
  </conditionalFormatting>
  <conditionalFormatting sqref="N40:N54">
    <cfRule type="cellIs" dxfId="7385" priority="97" operator="equal">
      <formula>"varies"</formula>
    </cfRule>
  </conditionalFormatting>
  <conditionalFormatting sqref="C13:C27">
    <cfRule type="cellIs" dxfId="7384" priority="96" operator="equal">
      <formula>"varies"</formula>
    </cfRule>
  </conditionalFormatting>
  <conditionalFormatting sqref="C40:C54">
    <cfRule type="cellIs" dxfId="7383" priority="95" operator="equal">
      <formula>"varies"</formula>
    </cfRule>
  </conditionalFormatting>
  <conditionalFormatting sqref="M13:M27">
    <cfRule type="cellIs" dxfId="7382" priority="94" operator="equal">
      <formula>"varies"</formula>
    </cfRule>
  </conditionalFormatting>
  <conditionalFormatting sqref="M40:M54">
    <cfRule type="cellIs" dxfId="7381" priority="93" operator="equal">
      <formula>"varies"</formula>
    </cfRule>
  </conditionalFormatting>
  <conditionalFormatting sqref="H14">
    <cfRule type="cellIs" dxfId="7380" priority="92" operator="equal">
      <formula>"varies"</formula>
    </cfRule>
  </conditionalFormatting>
  <conditionalFormatting sqref="H15">
    <cfRule type="cellIs" dxfId="7379" priority="91" operator="equal">
      <formula>"varies"</formula>
    </cfRule>
  </conditionalFormatting>
  <conditionalFormatting sqref="H16:H26">
    <cfRule type="cellIs" dxfId="7378" priority="90" operator="equal">
      <formula>"varies"</formula>
    </cfRule>
  </conditionalFormatting>
  <conditionalFormatting sqref="H41">
    <cfRule type="cellIs" dxfId="7377" priority="89" operator="equal">
      <formula>"varies"</formula>
    </cfRule>
  </conditionalFormatting>
  <conditionalFormatting sqref="H42">
    <cfRule type="cellIs" dxfId="7376" priority="88" operator="equal">
      <formula>"varies"</formula>
    </cfRule>
  </conditionalFormatting>
  <conditionalFormatting sqref="H43:H53">
    <cfRule type="cellIs" dxfId="7375" priority="87" operator="equal">
      <formula>"varies"</formula>
    </cfRule>
  </conditionalFormatting>
  <conditionalFormatting sqref="R14">
    <cfRule type="cellIs" dxfId="7374" priority="86" operator="equal">
      <formula>"varies"</formula>
    </cfRule>
  </conditionalFormatting>
  <conditionalFormatting sqref="R15">
    <cfRule type="cellIs" dxfId="7373" priority="85" operator="equal">
      <formula>"varies"</formula>
    </cfRule>
  </conditionalFormatting>
  <conditionalFormatting sqref="R16:R26">
    <cfRule type="cellIs" dxfId="7372" priority="84" operator="equal">
      <formula>"varies"</formula>
    </cfRule>
  </conditionalFormatting>
  <conditionalFormatting sqref="R41">
    <cfRule type="cellIs" dxfId="7371" priority="83" operator="equal">
      <formula>"varies"</formula>
    </cfRule>
  </conditionalFormatting>
  <conditionalFormatting sqref="R42">
    <cfRule type="cellIs" dxfId="7370" priority="82" operator="equal">
      <formula>"varies"</formula>
    </cfRule>
  </conditionalFormatting>
  <conditionalFormatting sqref="R43:R53">
    <cfRule type="cellIs" dxfId="7369" priority="81" operator="equal">
      <formula>"varies"</formula>
    </cfRule>
  </conditionalFormatting>
  <conditionalFormatting sqref="C40">
    <cfRule type="cellIs" dxfId="7368" priority="80" operator="equal">
      <formula>"varies"</formula>
    </cfRule>
  </conditionalFormatting>
  <conditionalFormatting sqref="D13:D27">
    <cfRule type="cellIs" dxfId="7367" priority="79" operator="equal">
      <formula>"varies"</formula>
    </cfRule>
  </conditionalFormatting>
  <conditionalFormatting sqref="N13:N27">
    <cfRule type="cellIs" dxfId="7366" priority="78" operator="equal">
      <formula>"varies"</formula>
    </cfRule>
  </conditionalFormatting>
  <conditionalFormatting sqref="N40:N54">
    <cfRule type="cellIs" dxfId="7365" priority="77" operator="equal">
      <formula>"varies"</formula>
    </cfRule>
  </conditionalFormatting>
  <conditionalFormatting sqref="N40:N54">
    <cfRule type="cellIs" dxfId="7364" priority="76" operator="equal">
      <formula>"varies"</formula>
    </cfRule>
  </conditionalFormatting>
  <conditionalFormatting sqref="D40:D54">
    <cfRule type="cellIs" dxfId="7363" priority="75" operator="equal">
      <formula>"varies"</formula>
    </cfRule>
  </conditionalFormatting>
  <conditionalFormatting sqref="D40:D54">
    <cfRule type="cellIs" dxfId="7362" priority="74" operator="equal">
      <formula>"varies"</formula>
    </cfRule>
  </conditionalFormatting>
  <conditionalFormatting sqref="N40:N54">
    <cfRule type="cellIs" dxfId="7361" priority="73" operator="equal">
      <formula>"varies"</formula>
    </cfRule>
  </conditionalFormatting>
  <conditionalFormatting sqref="N13:N27">
    <cfRule type="cellIs" dxfId="7360" priority="72" operator="equal">
      <formula>"varies"</formula>
    </cfRule>
  </conditionalFormatting>
  <conditionalFormatting sqref="D40:D54">
    <cfRule type="cellIs" dxfId="7359" priority="71" operator="equal">
      <formula>"varies"</formula>
    </cfRule>
  </conditionalFormatting>
  <conditionalFormatting sqref="N40:N54">
    <cfRule type="cellIs" dxfId="7358" priority="70" operator="equal">
      <formula>"varies"</formula>
    </cfRule>
  </conditionalFormatting>
  <conditionalFormatting sqref="C13:C27">
    <cfRule type="cellIs" dxfId="7357" priority="69" operator="equal">
      <formula>"varies"</formula>
    </cfRule>
  </conditionalFormatting>
  <conditionalFormatting sqref="C40:C54">
    <cfRule type="cellIs" dxfId="7356" priority="68" operator="equal">
      <formula>"varies"</formula>
    </cfRule>
  </conditionalFormatting>
  <conditionalFormatting sqref="M13:M27">
    <cfRule type="cellIs" dxfId="7355" priority="67" operator="equal">
      <formula>"varies"</formula>
    </cfRule>
  </conditionalFormatting>
  <conditionalFormatting sqref="M40:M54">
    <cfRule type="cellIs" dxfId="7354" priority="66" operator="equal">
      <formula>"varies"</formula>
    </cfRule>
  </conditionalFormatting>
  <conditionalFormatting sqref="H14">
    <cfRule type="cellIs" dxfId="7353" priority="65" operator="equal">
      <formula>"varies"</formula>
    </cfRule>
  </conditionalFormatting>
  <conditionalFormatting sqref="H15">
    <cfRule type="cellIs" dxfId="7352" priority="64" operator="equal">
      <formula>"varies"</formula>
    </cfRule>
  </conditionalFormatting>
  <conditionalFormatting sqref="H16:H26">
    <cfRule type="cellIs" dxfId="7351" priority="63" operator="equal">
      <formula>"varies"</formula>
    </cfRule>
  </conditionalFormatting>
  <conditionalFormatting sqref="H41">
    <cfRule type="cellIs" dxfId="7350" priority="62" operator="equal">
      <formula>"varies"</formula>
    </cfRule>
  </conditionalFormatting>
  <conditionalFormatting sqref="H42">
    <cfRule type="cellIs" dxfId="7349" priority="61" operator="equal">
      <formula>"varies"</formula>
    </cfRule>
  </conditionalFormatting>
  <conditionalFormatting sqref="H43:H53">
    <cfRule type="cellIs" dxfId="7348" priority="60" operator="equal">
      <formula>"varies"</formula>
    </cfRule>
  </conditionalFormatting>
  <conditionalFormatting sqref="R14">
    <cfRule type="cellIs" dxfId="7347" priority="59" operator="equal">
      <formula>"varies"</formula>
    </cfRule>
  </conditionalFormatting>
  <conditionalFormatting sqref="R15">
    <cfRule type="cellIs" dxfId="7346" priority="58" operator="equal">
      <formula>"varies"</formula>
    </cfRule>
  </conditionalFormatting>
  <conditionalFormatting sqref="R16:R26">
    <cfRule type="cellIs" dxfId="7345" priority="57" operator="equal">
      <formula>"varies"</formula>
    </cfRule>
  </conditionalFormatting>
  <conditionalFormatting sqref="R41">
    <cfRule type="cellIs" dxfId="7344" priority="56" operator="equal">
      <formula>"varies"</formula>
    </cfRule>
  </conditionalFormatting>
  <conditionalFormatting sqref="R42">
    <cfRule type="cellIs" dxfId="7343" priority="55" operator="equal">
      <formula>"varies"</formula>
    </cfRule>
  </conditionalFormatting>
  <conditionalFormatting sqref="R43:R53">
    <cfRule type="cellIs" dxfId="7342" priority="54" operator="equal">
      <formula>"varies"</formula>
    </cfRule>
  </conditionalFormatting>
  <conditionalFormatting sqref="M13">
    <cfRule type="cellIs" dxfId="7341" priority="53" operator="equal">
      <formula>"varies"</formula>
    </cfRule>
  </conditionalFormatting>
  <conditionalFormatting sqref="D13:D27">
    <cfRule type="cellIs" dxfId="7340" priority="52" operator="equal">
      <formula>"varies"</formula>
    </cfRule>
  </conditionalFormatting>
  <conditionalFormatting sqref="N13:N27">
    <cfRule type="cellIs" dxfId="7339" priority="51" operator="equal">
      <formula>"varies"</formula>
    </cfRule>
  </conditionalFormatting>
  <conditionalFormatting sqref="N40:N54">
    <cfRule type="cellIs" dxfId="7338" priority="50" operator="equal">
      <formula>"varies"</formula>
    </cfRule>
  </conditionalFormatting>
  <conditionalFormatting sqref="N40:N54">
    <cfRule type="cellIs" dxfId="7337" priority="49" operator="equal">
      <formula>"varies"</formula>
    </cfRule>
  </conditionalFormatting>
  <conditionalFormatting sqref="D40:D54">
    <cfRule type="cellIs" dxfId="7336" priority="48" operator="equal">
      <formula>"varies"</formula>
    </cfRule>
  </conditionalFormatting>
  <conditionalFormatting sqref="D40:D54">
    <cfRule type="cellIs" dxfId="7335" priority="47" operator="equal">
      <formula>"varies"</formula>
    </cfRule>
  </conditionalFormatting>
  <conditionalFormatting sqref="N40:N54">
    <cfRule type="cellIs" dxfId="7334" priority="46" operator="equal">
      <formula>"varies"</formula>
    </cfRule>
  </conditionalFormatting>
  <conditionalFormatting sqref="N13:N27">
    <cfRule type="cellIs" dxfId="7333" priority="45" operator="equal">
      <formula>"varies"</formula>
    </cfRule>
  </conditionalFormatting>
  <conditionalFormatting sqref="D40:D54">
    <cfRule type="cellIs" dxfId="7332" priority="44" operator="equal">
      <formula>"varies"</formula>
    </cfRule>
  </conditionalFormatting>
  <conditionalFormatting sqref="N40:N54">
    <cfRule type="cellIs" dxfId="7331" priority="43" operator="equal">
      <formula>"varies"</formula>
    </cfRule>
  </conditionalFormatting>
  <conditionalFormatting sqref="C13:C27">
    <cfRule type="cellIs" dxfId="7330" priority="42" operator="equal">
      <formula>"varies"</formula>
    </cfRule>
  </conditionalFormatting>
  <conditionalFormatting sqref="C40:C54">
    <cfRule type="cellIs" dxfId="7329" priority="41" operator="equal">
      <formula>"varies"</formula>
    </cfRule>
  </conditionalFormatting>
  <conditionalFormatting sqref="M13:M27">
    <cfRule type="cellIs" dxfId="7328" priority="40" operator="equal">
      <formula>"varies"</formula>
    </cfRule>
  </conditionalFormatting>
  <conditionalFormatting sqref="M40:M54">
    <cfRule type="cellIs" dxfId="7327" priority="39" operator="equal">
      <formula>"varies"</formula>
    </cfRule>
  </conditionalFormatting>
  <conditionalFormatting sqref="H14">
    <cfRule type="cellIs" dxfId="7326" priority="38" operator="equal">
      <formula>"varies"</formula>
    </cfRule>
  </conditionalFormatting>
  <conditionalFormatting sqref="H15">
    <cfRule type="cellIs" dxfId="7325" priority="37" operator="equal">
      <formula>"varies"</formula>
    </cfRule>
  </conditionalFormatting>
  <conditionalFormatting sqref="H16:H26">
    <cfRule type="cellIs" dxfId="7324" priority="36" operator="equal">
      <formula>"varies"</formula>
    </cfRule>
  </conditionalFormatting>
  <conditionalFormatting sqref="H41">
    <cfRule type="cellIs" dxfId="7323" priority="35" operator="equal">
      <formula>"varies"</formula>
    </cfRule>
  </conditionalFormatting>
  <conditionalFormatting sqref="H42">
    <cfRule type="cellIs" dxfId="7322" priority="34" operator="equal">
      <formula>"varies"</formula>
    </cfRule>
  </conditionalFormatting>
  <conditionalFormatting sqref="H43:H53">
    <cfRule type="cellIs" dxfId="7321" priority="33" operator="equal">
      <formula>"varies"</formula>
    </cfRule>
  </conditionalFormatting>
  <conditionalFormatting sqref="R14">
    <cfRule type="cellIs" dxfId="7320" priority="32" operator="equal">
      <formula>"varies"</formula>
    </cfRule>
  </conditionalFormatting>
  <conditionalFormatting sqref="R15">
    <cfRule type="cellIs" dxfId="7319" priority="31" operator="equal">
      <formula>"varies"</formula>
    </cfRule>
  </conditionalFormatting>
  <conditionalFormatting sqref="R16:R26">
    <cfRule type="cellIs" dxfId="7318" priority="30" operator="equal">
      <formula>"varies"</formula>
    </cfRule>
  </conditionalFormatting>
  <conditionalFormatting sqref="R41">
    <cfRule type="cellIs" dxfId="7317" priority="29" operator="equal">
      <formula>"varies"</formula>
    </cfRule>
  </conditionalFormatting>
  <conditionalFormatting sqref="R42">
    <cfRule type="cellIs" dxfId="7316" priority="28" operator="equal">
      <formula>"varies"</formula>
    </cfRule>
  </conditionalFormatting>
  <conditionalFormatting sqref="R43:R53">
    <cfRule type="cellIs" dxfId="7315" priority="27" operator="equal">
      <formula>"varies"</formula>
    </cfRule>
  </conditionalFormatting>
  <conditionalFormatting sqref="D13:D27">
    <cfRule type="cellIs" dxfId="7314" priority="26" operator="equal">
      <formula>"varies"</formula>
    </cfRule>
  </conditionalFormatting>
  <conditionalFormatting sqref="N13:N27">
    <cfRule type="cellIs" dxfId="7313" priority="25" operator="equal">
      <formula>"varies"</formula>
    </cfRule>
  </conditionalFormatting>
  <conditionalFormatting sqref="N40:N54">
    <cfRule type="cellIs" dxfId="7312" priority="24" operator="equal">
      <formula>"varies"</formula>
    </cfRule>
  </conditionalFormatting>
  <conditionalFormatting sqref="N40:N54">
    <cfRule type="cellIs" dxfId="7311" priority="23" operator="equal">
      <formula>"varies"</formula>
    </cfRule>
  </conditionalFormatting>
  <conditionalFormatting sqref="D40:D54">
    <cfRule type="cellIs" dxfId="7310" priority="22" operator="equal">
      <formula>"varies"</formula>
    </cfRule>
  </conditionalFormatting>
  <conditionalFormatting sqref="D40:D54">
    <cfRule type="cellIs" dxfId="7309" priority="21" operator="equal">
      <formula>"varies"</formula>
    </cfRule>
  </conditionalFormatting>
  <conditionalFormatting sqref="N40:N54">
    <cfRule type="cellIs" dxfId="7308" priority="20" operator="equal">
      <formula>"varies"</formula>
    </cfRule>
  </conditionalFormatting>
  <conditionalFormatting sqref="N13:N27">
    <cfRule type="cellIs" dxfId="7307" priority="19" operator="equal">
      <formula>"varies"</formula>
    </cfRule>
  </conditionalFormatting>
  <conditionalFormatting sqref="D40:D54">
    <cfRule type="cellIs" dxfId="7306" priority="18" operator="equal">
      <formula>"varies"</formula>
    </cfRule>
  </conditionalFormatting>
  <conditionalFormatting sqref="N40:N54">
    <cfRule type="cellIs" dxfId="7305" priority="17" operator="equal">
      <formula>"varies"</formula>
    </cfRule>
  </conditionalFormatting>
  <conditionalFormatting sqref="C13:C27">
    <cfRule type="cellIs" dxfId="7304" priority="16" operator="equal">
      <formula>"varies"</formula>
    </cfRule>
  </conditionalFormatting>
  <conditionalFormatting sqref="C40:C54">
    <cfRule type="cellIs" dxfId="7303" priority="15" operator="equal">
      <formula>"varies"</formula>
    </cfRule>
  </conditionalFormatting>
  <conditionalFormatting sqref="M13:M27">
    <cfRule type="cellIs" dxfId="7302" priority="14" operator="equal">
      <formula>"varies"</formula>
    </cfRule>
  </conditionalFormatting>
  <conditionalFormatting sqref="M40:M54">
    <cfRule type="cellIs" dxfId="7301" priority="13" operator="equal">
      <formula>"varies"</formula>
    </cfRule>
  </conditionalFormatting>
  <conditionalFormatting sqref="H14">
    <cfRule type="cellIs" dxfId="7300" priority="12" operator="equal">
      <formula>"varies"</formula>
    </cfRule>
  </conditionalFormatting>
  <conditionalFormatting sqref="H15">
    <cfRule type="cellIs" dxfId="7299" priority="11" operator="equal">
      <formula>"varies"</formula>
    </cfRule>
  </conditionalFormatting>
  <conditionalFormatting sqref="H16:H26">
    <cfRule type="cellIs" dxfId="7298" priority="10" operator="equal">
      <formula>"varies"</formula>
    </cfRule>
  </conditionalFormatting>
  <conditionalFormatting sqref="H41">
    <cfRule type="cellIs" dxfId="7297" priority="9" operator="equal">
      <formula>"varies"</formula>
    </cfRule>
  </conditionalFormatting>
  <conditionalFormatting sqref="H42">
    <cfRule type="cellIs" dxfId="7296" priority="8" operator="equal">
      <formula>"varies"</formula>
    </cfRule>
  </conditionalFormatting>
  <conditionalFormatting sqref="H43:H53">
    <cfRule type="cellIs" dxfId="7295" priority="7" operator="equal">
      <formula>"varies"</formula>
    </cfRule>
  </conditionalFormatting>
  <conditionalFormatting sqref="R14">
    <cfRule type="cellIs" dxfId="7294" priority="6" operator="equal">
      <formula>"varies"</formula>
    </cfRule>
  </conditionalFormatting>
  <conditionalFormatting sqref="R15">
    <cfRule type="cellIs" dxfId="7293" priority="5" operator="equal">
      <formula>"varies"</formula>
    </cfRule>
  </conditionalFormatting>
  <conditionalFormatting sqref="R16:R26">
    <cfRule type="cellIs" dxfId="7292" priority="4" operator="equal">
      <formula>"varies"</formula>
    </cfRule>
  </conditionalFormatting>
  <conditionalFormatting sqref="R41">
    <cfRule type="cellIs" dxfId="7291" priority="3" operator="equal">
      <formula>"varies"</formula>
    </cfRule>
  </conditionalFormatting>
  <conditionalFormatting sqref="R42">
    <cfRule type="cellIs" dxfId="7290" priority="2" operator="equal">
      <formula>"varies"</formula>
    </cfRule>
  </conditionalFormatting>
  <conditionalFormatting sqref="R43:R53">
    <cfRule type="cellIs" dxfId="7289"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238</v>
      </c>
      <c r="E7" s="332" t="s">
        <v>787</v>
      </c>
      <c r="F7" s="332"/>
      <c r="G7" s="332"/>
      <c r="H7" s="332"/>
      <c r="I7" s="332"/>
      <c r="J7" s="333"/>
      <c r="K7" s="132"/>
      <c r="L7" s="331"/>
      <c r="M7" s="332"/>
      <c r="N7" s="1012" t="s">
        <v>239</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240</v>
      </c>
      <c r="E34" s="332" t="s">
        <v>787</v>
      </c>
      <c r="F34" s="332"/>
      <c r="G34" s="332"/>
      <c r="H34" s="332"/>
      <c r="I34" s="332"/>
      <c r="J34" s="333"/>
      <c r="K34" s="132"/>
      <c r="L34" s="331"/>
      <c r="M34" s="332"/>
      <c r="N34" s="1012" t="s">
        <v>259</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7288" priority="106" operator="equal">
      <formula>"varies"</formula>
    </cfRule>
  </conditionalFormatting>
  <conditionalFormatting sqref="N13:N27">
    <cfRule type="cellIs" dxfId="7287" priority="105" operator="equal">
      <formula>"varies"</formula>
    </cfRule>
  </conditionalFormatting>
  <conditionalFormatting sqref="N40:N54">
    <cfRule type="cellIs" dxfId="7286" priority="104" operator="equal">
      <formula>"varies"</formula>
    </cfRule>
  </conditionalFormatting>
  <conditionalFormatting sqref="N40:N54">
    <cfRule type="cellIs" dxfId="7285" priority="103" operator="equal">
      <formula>"varies"</formula>
    </cfRule>
  </conditionalFormatting>
  <conditionalFormatting sqref="D40:D54">
    <cfRule type="cellIs" dxfId="7284" priority="102" operator="equal">
      <formula>"varies"</formula>
    </cfRule>
  </conditionalFormatting>
  <conditionalFormatting sqref="D40:D54">
    <cfRule type="cellIs" dxfId="7283" priority="101" operator="equal">
      <formula>"varies"</formula>
    </cfRule>
  </conditionalFormatting>
  <conditionalFormatting sqref="N40:N54">
    <cfRule type="cellIs" dxfId="7282" priority="100" operator="equal">
      <formula>"varies"</formula>
    </cfRule>
  </conditionalFormatting>
  <conditionalFormatting sqref="N13:N27">
    <cfRule type="cellIs" dxfId="7281" priority="99" operator="equal">
      <formula>"varies"</formula>
    </cfRule>
  </conditionalFormatting>
  <conditionalFormatting sqref="D40:D54">
    <cfRule type="cellIs" dxfId="7280" priority="98" operator="equal">
      <formula>"varies"</formula>
    </cfRule>
  </conditionalFormatting>
  <conditionalFormatting sqref="N40:N54">
    <cfRule type="cellIs" dxfId="7279" priority="97" operator="equal">
      <formula>"varies"</formula>
    </cfRule>
  </conditionalFormatting>
  <conditionalFormatting sqref="C13:C27">
    <cfRule type="cellIs" dxfId="7278" priority="96" operator="equal">
      <formula>"varies"</formula>
    </cfRule>
  </conditionalFormatting>
  <conditionalFormatting sqref="C40:C54">
    <cfRule type="cellIs" dxfId="7277" priority="95" operator="equal">
      <formula>"varies"</formula>
    </cfRule>
  </conditionalFormatting>
  <conditionalFormatting sqref="M13:M27">
    <cfRule type="cellIs" dxfId="7276" priority="94" operator="equal">
      <formula>"varies"</formula>
    </cfRule>
  </conditionalFormatting>
  <conditionalFormatting sqref="M40:M54">
    <cfRule type="cellIs" dxfId="7275" priority="93" operator="equal">
      <formula>"varies"</formula>
    </cfRule>
  </conditionalFormatting>
  <conditionalFormatting sqref="H14">
    <cfRule type="cellIs" dxfId="7274" priority="92" operator="equal">
      <formula>"varies"</formula>
    </cfRule>
  </conditionalFormatting>
  <conditionalFormatting sqref="H15">
    <cfRule type="cellIs" dxfId="7273" priority="91" operator="equal">
      <formula>"varies"</formula>
    </cfRule>
  </conditionalFormatting>
  <conditionalFormatting sqref="H16:H26">
    <cfRule type="cellIs" dxfId="7272" priority="90" operator="equal">
      <formula>"varies"</formula>
    </cfRule>
  </conditionalFormatting>
  <conditionalFormatting sqref="H41">
    <cfRule type="cellIs" dxfId="7271" priority="89" operator="equal">
      <formula>"varies"</formula>
    </cfRule>
  </conditionalFormatting>
  <conditionalFormatting sqref="H42">
    <cfRule type="cellIs" dxfId="7270" priority="88" operator="equal">
      <formula>"varies"</formula>
    </cfRule>
  </conditionalFormatting>
  <conditionalFormatting sqref="H43:H53">
    <cfRule type="cellIs" dxfId="7269" priority="87" operator="equal">
      <formula>"varies"</formula>
    </cfRule>
  </conditionalFormatting>
  <conditionalFormatting sqref="R14">
    <cfRule type="cellIs" dxfId="7268" priority="86" operator="equal">
      <formula>"varies"</formula>
    </cfRule>
  </conditionalFormatting>
  <conditionalFormatting sqref="R15">
    <cfRule type="cellIs" dxfId="7267" priority="85" operator="equal">
      <formula>"varies"</formula>
    </cfRule>
  </conditionalFormatting>
  <conditionalFormatting sqref="R16:R26">
    <cfRule type="cellIs" dxfId="7266" priority="84" operator="equal">
      <formula>"varies"</formula>
    </cfRule>
  </conditionalFormatting>
  <conditionalFormatting sqref="R41">
    <cfRule type="cellIs" dxfId="7265" priority="83" operator="equal">
      <formula>"varies"</formula>
    </cfRule>
  </conditionalFormatting>
  <conditionalFormatting sqref="R42">
    <cfRule type="cellIs" dxfId="7264" priority="82" operator="equal">
      <formula>"varies"</formula>
    </cfRule>
  </conditionalFormatting>
  <conditionalFormatting sqref="R43:R53">
    <cfRule type="cellIs" dxfId="7263" priority="81" operator="equal">
      <formula>"varies"</formula>
    </cfRule>
  </conditionalFormatting>
  <conditionalFormatting sqref="C40">
    <cfRule type="cellIs" dxfId="7262" priority="80" operator="equal">
      <formula>"varies"</formula>
    </cfRule>
  </conditionalFormatting>
  <conditionalFormatting sqref="D13:D27">
    <cfRule type="cellIs" dxfId="7261" priority="79" operator="equal">
      <formula>"varies"</formula>
    </cfRule>
  </conditionalFormatting>
  <conditionalFormatting sqref="N13:N27">
    <cfRule type="cellIs" dxfId="7260" priority="78" operator="equal">
      <formula>"varies"</formula>
    </cfRule>
  </conditionalFormatting>
  <conditionalFormatting sqref="N40:N54">
    <cfRule type="cellIs" dxfId="7259" priority="77" operator="equal">
      <formula>"varies"</formula>
    </cfRule>
  </conditionalFormatting>
  <conditionalFormatting sqref="N40:N54">
    <cfRule type="cellIs" dxfId="7258" priority="76" operator="equal">
      <formula>"varies"</formula>
    </cfRule>
  </conditionalFormatting>
  <conditionalFormatting sqref="D40:D54">
    <cfRule type="cellIs" dxfId="7257" priority="75" operator="equal">
      <formula>"varies"</formula>
    </cfRule>
  </conditionalFormatting>
  <conditionalFormatting sqref="D40:D54">
    <cfRule type="cellIs" dxfId="7256" priority="74" operator="equal">
      <formula>"varies"</formula>
    </cfRule>
  </conditionalFormatting>
  <conditionalFormatting sqref="N40:N54">
    <cfRule type="cellIs" dxfId="7255" priority="73" operator="equal">
      <formula>"varies"</formula>
    </cfRule>
  </conditionalFormatting>
  <conditionalFormatting sqref="N13:N27">
    <cfRule type="cellIs" dxfId="7254" priority="72" operator="equal">
      <formula>"varies"</formula>
    </cfRule>
  </conditionalFormatting>
  <conditionalFormatting sqref="D40:D54">
    <cfRule type="cellIs" dxfId="7253" priority="71" operator="equal">
      <formula>"varies"</formula>
    </cfRule>
  </conditionalFormatting>
  <conditionalFormatting sqref="N40:N54">
    <cfRule type="cellIs" dxfId="7252" priority="70" operator="equal">
      <formula>"varies"</formula>
    </cfRule>
  </conditionalFormatting>
  <conditionalFormatting sqref="C13:C27">
    <cfRule type="cellIs" dxfId="7251" priority="69" operator="equal">
      <formula>"varies"</formula>
    </cfRule>
  </conditionalFormatting>
  <conditionalFormatting sqref="C40:C54">
    <cfRule type="cellIs" dxfId="7250" priority="68" operator="equal">
      <formula>"varies"</formula>
    </cfRule>
  </conditionalFormatting>
  <conditionalFormatting sqref="M13:M27">
    <cfRule type="cellIs" dxfId="7249" priority="67" operator="equal">
      <formula>"varies"</formula>
    </cfRule>
  </conditionalFormatting>
  <conditionalFormatting sqref="M40:M54">
    <cfRule type="cellIs" dxfId="7248" priority="66" operator="equal">
      <formula>"varies"</formula>
    </cfRule>
  </conditionalFormatting>
  <conditionalFormatting sqref="H14">
    <cfRule type="cellIs" dxfId="7247" priority="65" operator="equal">
      <formula>"varies"</formula>
    </cfRule>
  </conditionalFormatting>
  <conditionalFormatting sqref="H15">
    <cfRule type="cellIs" dxfId="7246" priority="64" operator="equal">
      <formula>"varies"</formula>
    </cfRule>
  </conditionalFormatting>
  <conditionalFormatting sqref="H16:H26">
    <cfRule type="cellIs" dxfId="7245" priority="63" operator="equal">
      <formula>"varies"</formula>
    </cfRule>
  </conditionalFormatting>
  <conditionalFormatting sqref="H41">
    <cfRule type="cellIs" dxfId="7244" priority="62" operator="equal">
      <formula>"varies"</formula>
    </cfRule>
  </conditionalFormatting>
  <conditionalFormatting sqref="H42">
    <cfRule type="cellIs" dxfId="7243" priority="61" operator="equal">
      <formula>"varies"</formula>
    </cfRule>
  </conditionalFormatting>
  <conditionalFormatting sqref="H43:H53">
    <cfRule type="cellIs" dxfId="7242" priority="60" operator="equal">
      <formula>"varies"</formula>
    </cfRule>
  </conditionalFormatting>
  <conditionalFormatting sqref="R14">
    <cfRule type="cellIs" dxfId="7241" priority="59" operator="equal">
      <formula>"varies"</formula>
    </cfRule>
  </conditionalFormatting>
  <conditionalFormatting sqref="R15">
    <cfRule type="cellIs" dxfId="7240" priority="58" operator="equal">
      <formula>"varies"</formula>
    </cfRule>
  </conditionalFormatting>
  <conditionalFormatting sqref="R16:R26">
    <cfRule type="cellIs" dxfId="7239" priority="57" operator="equal">
      <formula>"varies"</formula>
    </cfRule>
  </conditionalFormatting>
  <conditionalFormatting sqref="R41">
    <cfRule type="cellIs" dxfId="7238" priority="56" operator="equal">
      <formula>"varies"</formula>
    </cfRule>
  </conditionalFormatting>
  <conditionalFormatting sqref="R42">
    <cfRule type="cellIs" dxfId="7237" priority="55" operator="equal">
      <formula>"varies"</formula>
    </cfRule>
  </conditionalFormatting>
  <conditionalFormatting sqref="R43:R53">
    <cfRule type="cellIs" dxfId="7236" priority="54" operator="equal">
      <formula>"varies"</formula>
    </cfRule>
  </conditionalFormatting>
  <conditionalFormatting sqref="M13">
    <cfRule type="cellIs" dxfId="7235" priority="53" operator="equal">
      <formula>"varies"</formula>
    </cfRule>
  </conditionalFormatting>
  <conditionalFormatting sqref="D13:D27">
    <cfRule type="cellIs" dxfId="7234" priority="52" operator="equal">
      <formula>"varies"</formula>
    </cfRule>
  </conditionalFormatting>
  <conditionalFormatting sqref="N13:N27">
    <cfRule type="cellIs" dxfId="7233" priority="51" operator="equal">
      <formula>"varies"</formula>
    </cfRule>
  </conditionalFormatting>
  <conditionalFormatting sqref="N40:N54">
    <cfRule type="cellIs" dxfId="7232" priority="50" operator="equal">
      <formula>"varies"</formula>
    </cfRule>
  </conditionalFormatting>
  <conditionalFormatting sqref="N40:N54">
    <cfRule type="cellIs" dxfId="7231" priority="49" operator="equal">
      <formula>"varies"</formula>
    </cfRule>
  </conditionalFormatting>
  <conditionalFormatting sqref="D40:D54">
    <cfRule type="cellIs" dxfId="7230" priority="48" operator="equal">
      <formula>"varies"</formula>
    </cfRule>
  </conditionalFormatting>
  <conditionalFormatting sqref="D40:D54">
    <cfRule type="cellIs" dxfId="7229" priority="47" operator="equal">
      <formula>"varies"</formula>
    </cfRule>
  </conditionalFormatting>
  <conditionalFormatting sqref="N40:N54">
    <cfRule type="cellIs" dxfId="7228" priority="46" operator="equal">
      <formula>"varies"</formula>
    </cfRule>
  </conditionalFormatting>
  <conditionalFormatting sqref="N13:N27">
    <cfRule type="cellIs" dxfId="7227" priority="45" operator="equal">
      <formula>"varies"</formula>
    </cfRule>
  </conditionalFormatting>
  <conditionalFormatting sqref="D40:D54">
    <cfRule type="cellIs" dxfId="7226" priority="44" operator="equal">
      <formula>"varies"</formula>
    </cfRule>
  </conditionalFormatting>
  <conditionalFormatting sqref="N40:N54">
    <cfRule type="cellIs" dxfId="7225" priority="43" operator="equal">
      <formula>"varies"</formula>
    </cfRule>
  </conditionalFormatting>
  <conditionalFormatting sqref="C13:C27">
    <cfRule type="cellIs" dxfId="7224" priority="42" operator="equal">
      <formula>"varies"</formula>
    </cfRule>
  </conditionalFormatting>
  <conditionalFormatting sqref="C40:C54">
    <cfRule type="cellIs" dxfId="7223" priority="41" operator="equal">
      <formula>"varies"</formula>
    </cfRule>
  </conditionalFormatting>
  <conditionalFormatting sqref="M13:M27">
    <cfRule type="cellIs" dxfId="7222" priority="40" operator="equal">
      <formula>"varies"</formula>
    </cfRule>
  </conditionalFormatting>
  <conditionalFormatting sqref="M40:M54">
    <cfRule type="cellIs" dxfId="7221" priority="39" operator="equal">
      <formula>"varies"</formula>
    </cfRule>
  </conditionalFormatting>
  <conditionalFormatting sqref="H14">
    <cfRule type="cellIs" dxfId="7220" priority="38" operator="equal">
      <formula>"varies"</formula>
    </cfRule>
  </conditionalFormatting>
  <conditionalFormatting sqref="H15">
    <cfRule type="cellIs" dxfId="7219" priority="37" operator="equal">
      <formula>"varies"</formula>
    </cfRule>
  </conditionalFormatting>
  <conditionalFormatting sqref="H16:H26">
    <cfRule type="cellIs" dxfId="7218" priority="36" operator="equal">
      <formula>"varies"</formula>
    </cfRule>
  </conditionalFormatting>
  <conditionalFormatting sqref="H41">
    <cfRule type="cellIs" dxfId="7217" priority="35" operator="equal">
      <formula>"varies"</formula>
    </cfRule>
  </conditionalFormatting>
  <conditionalFormatting sqref="H42">
    <cfRule type="cellIs" dxfId="7216" priority="34" operator="equal">
      <formula>"varies"</formula>
    </cfRule>
  </conditionalFormatting>
  <conditionalFormatting sqref="H43:H53">
    <cfRule type="cellIs" dxfId="7215" priority="33" operator="equal">
      <formula>"varies"</formula>
    </cfRule>
  </conditionalFormatting>
  <conditionalFormatting sqref="R14">
    <cfRule type="cellIs" dxfId="7214" priority="32" operator="equal">
      <formula>"varies"</formula>
    </cfRule>
  </conditionalFormatting>
  <conditionalFormatting sqref="R15">
    <cfRule type="cellIs" dxfId="7213" priority="31" operator="equal">
      <formula>"varies"</formula>
    </cfRule>
  </conditionalFormatting>
  <conditionalFormatting sqref="R16:R26">
    <cfRule type="cellIs" dxfId="7212" priority="30" operator="equal">
      <formula>"varies"</formula>
    </cfRule>
  </conditionalFormatting>
  <conditionalFormatting sqref="R41">
    <cfRule type="cellIs" dxfId="7211" priority="29" operator="equal">
      <formula>"varies"</formula>
    </cfRule>
  </conditionalFormatting>
  <conditionalFormatting sqref="R42">
    <cfRule type="cellIs" dxfId="7210" priority="28" operator="equal">
      <formula>"varies"</formula>
    </cfRule>
  </conditionalFormatting>
  <conditionalFormatting sqref="R43:R53">
    <cfRule type="cellIs" dxfId="7209" priority="27" operator="equal">
      <formula>"varies"</formula>
    </cfRule>
  </conditionalFormatting>
  <conditionalFormatting sqref="D13:D27">
    <cfRule type="cellIs" dxfId="7208" priority="26" operator="equal">
      <formula>"varies"</formula>
    </cfRule>
  </conditionalFormatting>
  <conditionalFormatting sqref="N13:N27">
    <cfRule type="cellIs" dxfId="7207" priority="25" operator="equal">
      <formula>"varies"</formula>
    </cfRule>
  </conditionalFormatting>
  <conditionalFormatting sqref="N40:N54">
    <cfRule type="cellIs" dxfId="7206" priority="24" operator="equal">
      <formula>"varies"</formula>
    </cfRule>
  </conditionalFormatting>
  <conditionalFormatting sqref="N40:N54">
    <cfRule type="cellIs" dxfId="7205" priority="23" operator="equal">
      <formula>"varies"</formula>
    </cfRule>
  </conditionalFormatting>
  <conditionalFormatting sqref="D40:D54">
    <cfRule type="cellIs" dxfId="7204" priority="22" operator="equal">
      <formula>"varies"</formula>
    </cfRule>
  </conditionalFormatting>
  <conditionalFormatting sqref="D40:D54">
    <cfRule type="cellIs" dxfId="7203" priority="21" operator="equal">
      <formula>"varies"</formula>
    </cfRule>
  </conditionalFormatting>
  <conditionalFormatting sqref="N40:N54">
    <cfRule type="cellIs" dxfId="7202" priority="20" operator="equal">
      <formula>"varies"</formula>
    </cfRule>
  </conditionalFormatting>
  <conditionalFormatting sqref="N13:N27">
    <cfRule type="cellIs" dxfId="7201" priority="19" operator="equal">
      <formula>"varies"</formula>
    </cfRule>
  </conditionalFormatting>
  <conditionalFormatting sqref="D40:D54">
    <cfRule type="cellIs" dxfId="7200" priority="18" operator="equal">
      <formula>"varies"</formula>
    </cfRule>
  </conditionalFormatting>
  <conditionalFormatting sqref="N40:N54">
    <cfRule type="cellIs" dxfId="7199" priority="17" operator="equal">
      <formula>"varies"</formula>
    </cfRule>
  </conditionalFormatting>
  <conditionalFormatting sqref="C13:C27">
    <cfRule type="cellIs" dxfId="7198" priority="16" operator="equal">
      <formula>"varies"</formula>
    </cfRule>
  </conditionalFormatting>
  <conditionalFormatting sqref="C40:C54">
    <cfRule type="cellIs" dxfId="7197" priority="15" operator="equal">
      <formula>"varies"</formula>
    </cfRule>
  </conditionalFormatting>
  <conditionalFormatting sqref="M13:M27">
    <cfRule type="cellIs" dxfId="7196" priority="14" operator="equal">
      <formula>"varies"</formula>
    </cfRule>
  </conditionalFormatting>
  <conditionalFormatting sqref="M40:M54">
    <cfRule type="cellIs" dxfId="7195" priority="13" operator="equal">
      <formula>"varies"</formula>
    </cfRule>
  </conditionalFormatting>
  <conditionalFormatting sqref="H14">
    <cfRule type="cellIs" dxfId="7194" priority="12" operator="equal">
      <formula>"varies"</formula>
    </cfRule>
  </conditionalFormatting>
  <conditionalFormatting sqref="H15">
    <cfRule type="cellIs" dxfId="7193" priority="11" operator="equal">
      <formula>"varies"</formula>
    </cfRule>
  </conditionalFormatting>
  <conditionalFormatting sqref="H16:H26">
    <cfRule type="cellIs" dxfId="7192" priority="10" operator="equal">
      <formula>"varies"</formula>
    </cfRule>
  </conditionalFormatting>
  <conditionalFormatting sqref="H41">
    <cfRule type="cellIs" dxfId="7191" priority="9" operator="equal">
      <formula>"varies"</formula>
    </cfRule>
  </conditionalFormatting>
  <conditionalFormatting sqref="H42">
    <cfRule type="cellIs" dxfId="7190" priority="8" operator="equal">
      <formula>"varies"</formula>
    </cfRule>
  </conditionalFormatting>
  <conditionalFormatting sqref="H43:H53">
    <cfRule type="cellIs" dxfId="7189" priority="7" operator="equal">
      <formula>"varies"</formula>
    </cfRule>
  </conditionalFormatting>
  <conditionalFormatting sqref="R14">
    <cfRule type="cellIs" dxfId="7188" priority="6" operator="equal">
      <formula>"varies"</formula>
    </cfRule>
  </conditionalFormatting>
  <conditionalFormatting sqref="R15">
    <cfRule type="cellIs" dxfId="7187" priority="5" operator="equal">
      <formula>"varies"</formula>
    </cfRule>
  </conditionalFormatting>
  <conditionalFormatting sqref="R16:R26">
    <cfRule type="cellIs" dxfId="7186" priority="4" operator="equal">
      <formula>"varies"</formula>
    </cfRule>
  </conditionalFormatting>
  <conditionalFormatting sqref="R41">
    <cfRule type="cellIs" dxfId="7185" priority="3" operator="equal">
      <formula>"varies"</formula>
    </cfRule>
  </conditionalFormatting>
  <conditionalFormatting sqref="R42">
    <cfRule type="cellIs" dxfId="7184" priority="2" operator="equal">
      <formula>"varies"</formula>
    </cfRule>
  </conditionalFormatting>
  <conditionalFormatting sqref="R43:R53">
    <cfRule type="cellIs" dxfId="7183"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241</v>
      </c>
      <c r="E7" s="332" t="s">
        <v>787</v>
      </c>
      <c r="F7" s="332"/>
      <c r="G7" s="332"/>
      <c r="H7" s="332"/>
      <c r="I7" s="332"/>
      <c r="J7" s="333"/>
      <c r="K7" s="132"/>
      <c r="L7" s="331"/>
      <c r="M7" s="332"/>
      <c r="N7" s="1012" t="s">
        <v>242</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243</v>
      </c>
      <c r="E34" s="332" t="s">
        <v>787</v>
      </c>
      <c r="F34" s="332"/>
      <c r="G34" s="332"/>
      <c r="H34" s="332"/>
      <c r="I34" s="332"/>
      <c r="J34" s="333"/>
      <c r="K34" s="132"/>
      <c r="L34" s="331"/>
      <c r="M34" s="332"/>
      <c r="N34" s="1012" t="s">
        <v>244</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7182" priority="106" operator="equal">
      <formula>"varies"</formula>
    </cfRule>
  </conditionalFormatting>
  <conditionalFormatting sqref="N13:N27">
    <cfRule type="cellIs" dxfId="7181" priority="105" operator="equal">
      <formula>"varies"</formula>
    </cfRule>
  </conditionalFormatting>
  <conditionalFormatting sqref="N40:N54">
    <cfRule type="cellIs" dxfId="7180" priority="104" operator="equal">
      <formula>"varies"</formula>
    </cfRule>
  </conditionalFormatting>
  <conditionalFormatting sqref="N40:N54">
    <cfRule type="cellIs" dxfId="7179" priority="103" operator="equal">
      <formula>"varies"</formula>
    </cfRule>
  </conditionalFormatting>
  <conditionalFormatting sqref="D40:D54">
    <cfRule type="cellIs" dxfId="7178" priority="102" operator="equal">
      <formula>"varies"</formula>
    </cfRule>
  </conditionalFormatting>
  <conditionalFormatting sqref="D40:D54">
    <cfRule type="cellIs" dxfId="7177" priority="101" operator="equal">
      <formula>"varies"</formula>
    </cfRule>
  </conditionalFormatting>
  <conditionalFormatting sqref="N40:N54">
    <cfRule type="cellIs" dxfId="7176" priority="100" operator="equal">
      <formula>"varies"</formula>
    </cfRule>
  </conditionalFormatting>
  <conditionalFormatting sqref="N13:N27">
    <cfRule type="cellIs" dxfId="7175" priority="99" operator="equal">
      <formula>"varies"</formula>
    </cfRule>
  </conditionalFormatting>
  <conditionalFormatting sqref="D40:D54">
    <cfRule type="cellIs" dxfId="7174" priority="98" operator="equal">
      <formula>"varies"</formula>
    </cfRule>
  </conditionalFormatting>
  <conditionalFormatting sqref="N40:N54">
    <cfRule type="cellIs" dxfId="7173" priority="97" operator="equal">
      <formula>"varies"</formula>
    </cfRule>
  </conditionalFormatting>
  <conditionalFormatting sqref="C13:C27">
    <cfRule type="cellIs" dxfId="7172" priority="96" operator="equal">
      <formula>"varies"</formula>
    </cfRule>
  </conditionalFormatting>
  <conditionalFormatting sqref="C40:C54">
    <cfRule type="cellIs" dxfId="7171" priority="95" operator="equal">
      <formula>"varies"</formula>
    </cfRule>
  </conditionalFormatting>
  <conditionalFormatting sqref="M13:M27">
    <cfRule type="cellIs" dxfId="7170" priority="94" operator="equal">
      <formula>"varies"</formula>
    </cfRule>
  </conditionalFormatting>
  <conditionalFormatting sqref="M40:M54">
    <cfRule type="cellIs" dxfId="7169" priority="93" operator="equal">
      <formula>"varies"</formula>
    </cfRule>
  </conditionalFormatting>
  <conditionalFormatting sqref="H14">
    <cfRule type="cellIs" dxfId="7168" priority="92" operator="equal">
      <formula>"varies"</formula>
    </cfRule>
  </conditionalFormatting>
  <conditionalFormatting sqref="H15">
    <cfRule type="cellIs" dxfId="7167" priority="91" operator="equal">
      <formula>"varies"</formula>
    </cfRule>
  </conditionalFormatting>
  <conditionalFormatting sqref="H16:H26">
    <cfRule type="cellIs" dxfId="7166" priority="90" operator="equal">
      <formula>"varies"</formula>
    </cfRule>
  </conditionalFormatting>
  <conditionalFormatting sqref="H41">
    <cfRule type="cellIs" dxfId="7165" priority="89" operator="equal">
      <formula>"varies"</formula>
    </cfRule>
  </conditionalFormatting>
  <conditionalFormatting sqref="H42">
    <cfRule type="cellIs" dxfId="7164" priority="88" operator="equal">
      <formula>"varies"</formula>
    </cfRule>
  </conditionalFormatting>
  <conditionalFormatting sqref="H43:H53">
    <cfRule type="cellIs" dxfId="7163" priority="87" operator="equal">
      <formula>"varies"</formula>
    </cfRule>
  </conditionalFormatting>
  <conditionalFormatting sqref="R14">
    <cfRule type="cellIs" dxfId="7162" priority="86" operator="equal">
      <formula>"varies"</formula>
    </cfRule>
  </conditionalFormatting>
  <conditionalFormatting sqref="R15">
    <cfRule type="cellIs" dxfId="7161" priority="85" operator="equal">
      <formula>"varies"</formula>
    </cfRule>
  </conditionalFormatting>
  <conditionalFormatting sqref="R16:R26">
    <cfRule type="cellIs" dxfId="7160" priority="84" operator="equal">
      <formula>"varies"</formula>
    </cfRule>
  </conditionalFormatting>
  <conditionalFormatting sqref="R41">
    <cfRule type="cellIs" dxfId="7159" priority="83" operator="equal">
      <formula>"varies"</formula>
    </cfRule>
  </conditionalFormatting>
  <conditionalFormatting sqref="R42">
    <cfRule type="cellIs" dxfId="7158" priority="82" operator="equal">
      <formula>"varies"</formula>
    </cfRule>
  </conditionalFormatting>
  <conditionalFormatting sqref="R43:R53">
    <cfRule type="cellIs" dxfId="7157" priority="81" operator="equal">
      <formula>"varies"</formula>
    </cfRule>
  </conditionalFormatting>
  <conditionalFormatting sqref="C40">
    <cfRule type="cellIs" dxfId="7156" priority="80" operator="equal">
      <formula>"varies"</formula>
    </cfRule>
  </conditionalFormatting>
  <conditionalFormatting sqref="D13:D27">
    <cfRule type="cellIs" dxfId="7155" priority="79" operator="equal">
      <formula>"varies"</formula>
    </cfRule>
  </conditionalFormatting>
  <conditionalFormatting sqref="N13:N27">
    <cfRule type="cellIs" dxfId="7154" priority="78" operator="equal">
      <formula>"varies"</formula>
    </cfRule>
  </conditionalFormatting>
  <conditionalFormatting sqref="N40:N54">
    <cfRule type="cellIs" dxfId="7153" priority="77" operator="equal">
      <formula>"varies"</formula>
    </cfRule>
  </conditionalFormatting>
  <conditionalFormatting sqref="N40:N54">
    <cfRule type="cellIs" dxfId="7152" priority="76" operator="equal">
      <formula>"varies"</formula>
    </cfRule>
  </conditionalFormatting>
  <conditionalFormatting sqref="D40:D54">
    <cfRule type="cellIs" dxfId="7151" priority="75" operator="equal">
      <formula>"varies"</formula>
    </cfRule>
  </conditionalFormatting>
  <conditionalFormatting sqref="D40:D54">
    <cfRule type="cellIs" dxfId="7150" priority="74" operator="equal">
      <formula>"varies"</formula>
    </cfRule>
  </conditionalFormatting>
  <conditionalFormatting sqref="N40:N54">
    <cfRule type="cellIs" dxfId="7149" priority="73" operator="equal">
      <formula>"varies"</formula>
    </cfRule>
  </conditionalFormatting>
  <conditionalFormatting sqref="N13:N27">
    <cfRule type="cellIs" dxfId="7148" priority="72" operator="equal">
      <formula>"varies"</formula>
    </cfRule>
  </conditionalFormatting>
  <conditionalFormatting sqref="D40:D54">
    <cfRule type="cellIs" dxfId="7147" priority="71" operator="equal">
      <formula>"varies"</formula>
    </cfRule>
  </conditionalFormatting>
  <conditionalFormatting sqref="N40:N54">
    <cfRule type="cellIs" dxfId="7146" priority="70" operator="equal">
      <formula>"varies"</formula>
    </cfRule>
  </conditionalFormatting>
  <conditionalFormatting sqref="C13:C27">
    <cfRule type="cellIs" dxfId="7145" priority="69" operator="equal">
      <formula>"varies"</formula>
    </cfRule>
  </conditionalFormatting>
  <conditionalFormatting sqref="C40:C54">
    <cfRule type="cellIs" dxfId="7144" priority="68" operator="equal">
      <formula>"varies"</formula>
    </cfRule>
  </conditionalFormatting>
  <conditionalFormatting sqref="M13:M27">
    <cfRule type="cellIs" dxfId="7143" priority="67" operator="equal">
      <formula>"varies"</formula>
    </cfRule>
  </conditionalFormatting>
  <conditionalFormatting sqref="M40:M54">
    <cfRule type="cellIs" dxfId="7142" priority="66" operator="equal">
      <formula>"varies"</formula>
    </cfRule>
  </conditionalFormatting>
  <conditionalFormatting sqref="H14">
    <cfRule type="cellIs" dxfId="7141" priority="65" operator="equal">
      <formula>"varies"</formula>
    </cfRule>
  </conditionalFormatting>
  <conditionalFormatting sqref="H15">
    <cfRule type="cellIs" dxfId="7140" priority="64" operator="equal">
      <formula>"varies"</formula>
    </cfRule>
  </conditionalFormatting>
  <conditionalFormatting sqref="H16:H26">
    <cfRule type="cellIs" dxfId="7139" priority="63" operator="equal">
      <formula>"varies"</formula>
    </cfRule>
  </conditionalFormatting>
  <conditionalFormatting sqref="H41">
    <cfRule type="cellIs" dxfId="7138" priority="62" operator="equal">
      <formula>"varies"</formula>
    </cfRule>
  </conditionalFormatting>
  <conditionalFormatting sqref="H42">
    <cfRule type="cellIs" dxfId="7137" priority="61" operator="equal">
      <formula>"varies"</formula>
    </cfRule>
  </conditionalFormatting>
  <conditionalFormatting sqref="H43:H53">
    <cfRule type="cellIs" dxfId="7136" priority="60" operator="equal">
      <formula>"varies"</formula>
    </cfRule>
  </conditionalFormatting>
  <conditionalFormatting sqref="R14">
    <cfRule type="cellIs" dxfId="7135" priority="59" operator="equal">
      <formula>"varies"</formula>
    </cfRule>
  </conditionalFormatting>
  <conditionalFormatting sqref="R15">
    <cfRule type="cellIs" dxfId="7134" priority="58" operator="equal">
      <formula>"varies"</formula>
    </cfRule>
  </conditionalFormatting>
  <conditionalFormatting sqref="R16:R26">
    <cfRule type="cellIs" dxfId="7133" priority="57" operator="equal">
      <formula>"varies"</formula>
    </cfRule>
  </conditionalFormatting>
  <conditionalFormatting sqref="R41">
    <cfRule type="cellIs" dxfId="7132" priority="56" operator="equal">
      <formula>"varies"</formula>
    </cfRule>
  </conditionalFormatting>
  <conditionalFormatting sqref="R42">
    <cfRule type="cellIs" dxfId="7131" priority="55" operator="equal">
      <formula>"varies"</formula>
    </cfRule>
  </conditionalFormatting>
  <conditionalFormatting sqref="R43:R53">
    <cfRule type="cellIs" dxfId="7130" priority="54" operator="equal">
      <formula>"varies"</formula>
    </cfRule>
  </conditionalFormatting>
  <conditionalFormatting sqref="M13">
    <cfRule type="cellIs" dxfId="7129" priority="53" operator="equal">
      <formula>"varies"</formula>
    </cfRule>
  </conditionalFormatting>
  <conditionalFormatting sqref="D13:D27">
    <cfRule type="cellIs" dxfId="7128" priority="52" operator="equal">
      <formula>"varies"</formula>
    </cfRule>
  </conditionalFormatting>
  <conditionalFormatting sqref="N13:N27">
    <cfRule type="cellIs" dxfId="7127" priority="51" operator="equal">
      <formula>"varies"</formula>
    </cfRule>
  </conditionalFormatting>
  <conditionalFormatting sqref="N40:N54">
    <cfRule type="cellIs" dxfId="7126" priority="50" operator="equal">
      <formula>"varies"</formula>
    </cfRule>
  </conditionalFormatting>
  <conditionalFormatting sqref="N40:N54">
    <cfRule type="cellIs" dxfId="7125" priority="49" operator="equal">
      <formula>"varies"</formula>
    </cfRule>
  </conditionalFormatting>
  <conditionalFormatting sqref="D40:D54">
    <cfRule type="cellIs" dxfId="7124" priority="48" operator="equal">
      <formula>"varies"</formula>
    </cfRule>
  </conditionalFormatting>
  <conditionalFormatting sqref="D40:D54">
    <cfRule type="cellIs" dxfId="7123" priority="47" operator="equal">
      <formula>"varies"</formula>
    </cfRule>
  </conditionalFormatting>
  <conditionalFormatting sqref="N40:N54">
    <cfRule type="cellIs" dxfId="7122" priority="46" operator="equal">
      <formula>"varies"</formula>
    </cfRule>
  </conditionalFormatting>
  <conditionalFormatting sqref="N13:N27">
    <cfRule type="cellIs" dxfId="7121" priority="45" operator="equal">
      <formula>"varies"</formula>
    </cfRule>
  </conditionalFormatting>
  <conditionalFormatting sqref="D40:D54">
    <cfRule type="cellIs" dxfId="7120" priority="44" operator="equal">
      <formula>"varies"</formula>
    </cfRule>
  </conditionalFormatting>
  <conditionalFormatting sqref="N40:N54">
    <cfRule type="cellIs" dxfId="7119" priority="43" operator="equal">
      <formula>"varies"</formula>
    </cfRule>
  </conditionalFormatting>
  <conditionalFormatting sqref="C13:C27">
    <cfRule type="cellIs" dxfId="7118" priority="42" operator="equal">
      <formula>"varies"</formula>
    </cfRule>
  </conditionalFormatting>
  <conditionalFormatting sqref="C40:C54">
    <cfRule type="cellIs" dxfId="7117" priority="41" operator="equal">
      <formula>"varies"</formula>
    </cfRule>
  </conditionalFormatting>
  <conditionalFormatting sqref="M13:M27">
    <cfRule type="cellIs" dxfId="7116" priority="40" operator="equal">
      <formula>"varies"</formula>
    </cfRule>
  </conditionalFormatting>
  <conditionalFormatting sqref="M40:M54">
    <cfRule type="cellIs" dxfId="7115" priority="39" operator="equal">
      <formula>"varies"</formula>
    </cfRule>
  </conditionalFormatting>
  <conditionalFormatting sqref="H14">
    <cfRule type="cellIs" dxfId="7114" priority="38" operator="equal">
      <formula>"varies"</formula>
    </cfRule>
  </conditionalFormatting>
  <conditionalFormatting sqref="H15">
    <cfRule type="cellIs" dxfId="7113" priority="37" operator="equal">
      <formula>"varies"</formula>
    </cfRule>
  </conditionalFormatting>
  <conditionalFormatting sqref="H16:H26">
    <cfRule type="cellIs" dxfId="7112" priority="36" operator="equal">
      <formula>"varies"</formula>
    </cfRule>
  </conditionalFormatting>
  <conditionalFormatting sqref="H41">
    <cfRule type="cellIs" dxfId="7111" priority="35" operator="equal">
      <formula>"varies"</formula>
    </cfRule>
  </conditionalFormatting>
  <conditionalFormatting sqref="H42">
    <cfRule type="cellIs" dxfId="7110" priority="34" operator="equal">
      <formula>"varies"</formula>
    </cfRule>
  </conditionalFormatting>
  <conditionalFormatting sqref="H43:H53">
    <cfRule type="cellIs" dxfId="7109" priority="33" operator="equal">
      <formula>"varies"</formula>
    </cfRule>
  </conditionalFormatting>
  <conditionalFormatting sqref="R14">
    <cfRule type="cellIs" dxfId="7108" priority="32" operator="equal">
      <formula>"varies"</formula>
    </cfRule>
  </conditionalFormatting>
  <conditionalFormatting sqref="R15">
    <cfRule type="cellIs" dxfId="7107" priority="31" operator="equal">
      <formula>"varies"</formula>
    </cfRule>
  </conditionalFormatting>
  <conditionalFormatting sqref="R16:R26">
    <cfRule type="cellIs" dxfId="7106" priority="30" operator="equal">
      <formula>"varies"</formula>
    </cfRule>
  </conditionalFormatting>
  <conditionalFormatting sqref="R41">
    <cfRule type="cellIs" dxfId="7105" priority="29" operator="equal">
      <formula>"varies"</formula>
    </cfRule>
  </conditionalFormatting>
  <conditionalFormatting sqref="R42">
    <cfRule type="cellIs" dxfId="7104" priority="28" operator="equal">
      <formula>"varies"</formula>
    </cfRule>
  </conditionalFormatting>
  <conditionalFormatting sqref="R43:R53">
    <cfRule type="cellIs" dxfId="7103" priority="27" operator="equal">
      <formula>"varies"</formula>
    </cfRule>
  </conditionalFormatting>
  <conditionalFormatting sqref="D13:D27">
    <cfRule type="cellIs" dxfId="7102" priority="26" operator="equal">
      <formula>"varies"</formula>
    </cfRule>
  </conditionalFormatting>
  <conditionalFormatting sqref="N13:N27">
    <cfRule type="cellIs" dxfId="7101" priority="25" operator="equal">
      <formula>"varies"</formula>
    </cfRule>
  </conditionalFormatting>
  <conditionalFormatting sqref="N40:N54">
    <cfRule type="cellIs" dxfId="7100" priority="24" operator="equal">
      <formula>"varies"</formula>
    </cfRule>
  </conditionalFormatting>
  <conditionalFormatting sqref="N40:N54">
    <cfRule type="cellIs" dxfId="7099" priority="23" operator="equal">
      <formula>"varies"</formula>
    </cfRule>
  </conditionalFormatting>
  <conditionalFormatting sqref="D40:D54">
    <cfRule type="cellIs" dxfId="7098" priority="22" operator="equal">
      <formula>"varies"</formula>
    </cfRule>
  </conditionalFormatting>
  <conditionalFormatting sqref="D40:D54">
    <cfRule type="cellIs" dxfId="7097" priority="21" operator="equal">
      <formula>"varies"</formula>
    </cfRule>
  </conditionalFormatting>
  <conditionalFormatting sqref="N40:N54">
    <cfRule type="cellIs" dxfId="7096" priority="20" operator="equal">
      <formula>"varies"</formula>
    </cfRule>
  </conditionalFormatting>
  <conditionalFormatting sqref="N13:N27">
    <cfRule type="cellIs" dxfId="7095" priority="19" operator="equal">
      <formula>"varies"</formula>
    </cfRule>
  </conditionalFormatting>
  <conditionalFormatting sqref="D40:D54">
    <cfRule type="cellIs" dxfId="7094" priority="18" operator="equal">
      <formula>"varies"</formula>
    </cfRule>
  </conditionalFormatting>
  <conditionalFormatting sqref="N40:N54">
    <cfRule type="cellIs" dxfId="7093" priority="17" operator="equal">
      <formula>"varies"</formula>
    </cfRule>
  </conditionalFormatting>
  <conditionalFormatting sqref="C13:C27">
    <cfRule type="cellIs" dxfId="7092" priority="16" operator="equal">
      <formula>"varies"</formula>
    </cfRule>
  </conditionalFormatting>
  <conditionalFormatting sqref="C40:C54">
    <cfRule type="cellIs" dxfId="7091" priority="15" operator="equal">
      <formula>"varies"</formula>
    </cfRule>
  </conditionalFormatting>
  <conditionalFormatting sqref="M13:M27">
    <cfRule type="cellIs" dxfId="7090" priority="14" operator="equal">
      <formula>"varies"</formula>
    </cfRule>
  </conditionalFormatting>
  <conditionalFormatting sqref="M40:M54">
    <cfRule type="cellIs" dxfId="7089" priority="13" operator="equal">
      <formula>"varies"</formula>
    </cfRule>
  </conditionalFormatting>
  <conditionalFormatting sqref="H14">
    <cfRule type="cellIs" dxfId="7088" priority="12" operator="equal">
      <formula>"varies"</formula>
    </cfRule>
  </conditionalFormatting>
  <conditionalFormatting sqref="H15">
    <cfRule type="cellIs" dxfId="7087" priority="11" operator="equal">
      <formula>"varies"</formula>
    </cfRule>
  </conditionalFormatting>
  <conditionalFormatting sqref="H16:H26">
    <cfRule type="cellIs" dxfId="7086" priority="10" operator="equal">
      <formula>"varies"</formula>
    </cfRule>
  </conditionalFormatting>
  <conditionalFormatting sqref="H41">
    <cfRule type="cellIs" dxfId="7085" priority="9" operator="equal">
      <formula>"varies"</formula>
    </cfRule>
  </conditionalFormatting>
  <conditionalFormatting sqref="H42">
    <cfRule type="cellIs" dxfId="7084" priority="8" operator="equal">
      <formula>"varies"</formula>
    </cfRule>
  </conditionalFormatting>
  <conditionalFormatting sqref="H43:H53">
    <cfRule type="cellIs" dxfId="7083" priority="7" operator="equal">
      <formula>"varies"</formula>
    </cfRule>
  </conditionalFormatting>
  <conditionalFormatting sqref="R14">
    <cfRule type="cellIs" dxfId="7082" priority="6" operator="equal">
      <formula>"varies"</formula>
    </cfRule>
  </conditionalFormatting>
  <conditionalFormatting sqref="R15">
    <cfRule type="cellIs" dxfId="7081" priority="5" operator="equal">
      <formula>"varies"</formula>
    </cfRule>
  </conditionalFormatting>
  <conditionalFormatting sqref="R16:R26">
    <cfRule type="cellIs" dxfId="7080" priority="4" operator="equal">
      <formula>"varies"</formula>
    </cfRule>
  </conditionalFormatting>
  <conditionalFormatting sqref="R41">
    <cfRule type="cellIs" dxfId="7079" priority="3" operator="equal">
      <formula>"varies"</formula>
    </cfRule>
  </conditionalFormatting>
  <conditionalFormatting sqref="R42">
    <cfRule type="cellIs" dxfId="7078" priority="2" operator="equal">
      <formula>"varies"</formula>
    </cfRule>
  </conditionalFormatting>
  <conditionalFormatting sqref="R43:R53">
    <cfRule type="cellIs" dxfId="7077"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245</v>
      </c>
      <c r="E7" s="332" t="s">
        <v>787</v>
      </c>
      <c r="F7" s="332"/>
      <c r="G7" s="332"/>
      <c r="H7" s="332"/>
      <c r="I7" s="332"/>
      <c r="J7" s="333"/>
      <c r="K7" s="132"/>
      <c r="L7" s="331"/>
      <c r="M7" s="332"/>
      <c r="N7" s="1012" t="s">
        <v>246</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247</v>
      </c>
      <c r="E34" s="332" t="s">
        <v>787</v>
      </c>
      <c r="F34" s="332"/>
      <c r="G34" s="332"/>
      <c r="H34" s="332"/>
      <c r="I34" s="332"/>
      <c r="J34" s="333"/>
      <c r="K34" s="132"/>
      <c r="L34" s="331"/>
      <c r="M34" s="332"/>
      <c r="N34" s="1012" t="s">
        <v>248</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7076" priority="106" operator="equal">
      <formula>"varies"</formula>
    </cfRule>
  </conditionalFormatting>
  <conditionalFormatting sqref="N13:N27">
    <cfRule type="cellIs" dxfId="7075" priority="105" operator="equal">
      <formula>"varies"</formula>
    </cfRule>
  </conditionalFormatting>
  <conditionalFormatting sqref="N40:N54">
    <cfRule type="cellIs" dxfId="7074" priority="104" operator="equal">
      <formula>"varies"</formula>
    </cfRule>
  </conditionalFormatting>
  <conditionalFormatting sqref="N40:N54">
    <cfRule type="cellIs" dxfId="7073" priority="103" operator="equal">
      <formula>"varies"</formula>
    </cfRule>
  </conditionalFormatting>
  <conditionalFormatting sqref="D40:D54">
    <cfRule type="cellIs" dxfId="7072" priority="102" operator="equal">
      <formula>"varies"</formula>
    </cfRule>
  </conditionalFormatting>
  <conditionalFormatting sqref="D40:D54">
    <cfRule type="cellIs" dxfId="7071" priority="101" operator="equal">
      <formula>"varies"</formula>
    </cfRule>
  </conditionalFormatting>
  <conditionalFormatting sqref="N40:N54">
    <cfRule type="cellIs" dxfId="7070" priority="100" operator="equal">
      <formula>"varies"</formula>
    </cfRule>
  </conditionalFormatting>
  <conditionalFormatting sqref="N13:N27">
    <cfRule type="cellIs" dxfId="7069" priority="99" operator="equal">
      <formula>"varies"</formula>
    </cfRule>
  </conditionalFormatting>
  <conditionalFormatting sqref="D40:D54">
    <cfRule type="cellIs" dxfId="7068" priority="98" operator="equal">
      <formula>"varies"</formula>
    </cfRule>
  </conditionalFormatting>
  <conditionalFormatting sqref="N40:N54">
    <cfRule type="cellIs" dxfId="7067" priority="97" operator="equal">
      <formula>"varies"</formula>
    </cfRule>
  </conditionalFormatting>
  <conditionalFormatting sqref="C13:C27">
    <cfRule type="cellIs" dxfId="7066" priority="96" operator="equal">
      <formula>"varies"</formula>
    </cfRule>
  </conditionalFormatting>
  <conditionalFormatting sqref="C40:C54">
    <cfRule type="cellIs" dxfId="7065" priority="95" operator="equal">
      <formula>"varies"</formula>
    </cfRule>
  </conditionalFormatting>
  <conditionalFormatting sqref="M13:M27">
    <cfRule type="cellIs" dxfId="7064" priority="94" operator="equal">
      <formula>"varies"</formula>
    </cfRule>
  </conditionalFormatting>
  <conditionalFormatting sqref="M40:M54">
    <cfRule type="cellIs" dxfId="7063" priority="93" operator="equal">
      <formula>"varies"</formula>
    </cfRule>
  </conditionalFormatting>
  <conditionalFormatting sqref="H14">
    <cfRule type="cellIs" dxfId="7062" priority="92" operator="equal">
      <formula>"varies"</formula>
    </cfRule>
  </conditionalFormatting>
  <conditionalFormatting sqref="H15">
    <cfRule type="cellIs" dxfId="7061" priority="91" operator="equal">
      <formula>"varies"</formula>
    </cfRule>
  </conditionalFormatting>
  <conditionalFormatting sqref="H16:H26">
    <cfRule type="cellIs" dxfId="7060" priority="90" operator="equal">
      <formula>"varies"</formula>
    </cfRule>
  </conditionalFormatting>
  <conditionalFormatting sqref="H41">
    <cfRule type="cellIs" dxfId="7059" priority="89" operator="equal">
      <formula>"varies"</formula>
    </cfRule>
  </conditionalFormatting>
  <conditionalFormatting sqref="H42">
    <cfRule type="cellIs" dxfId="7058" priority="88" operator="equal">
      <formula>"varies"</formula>
    </cfRule>
  </conditionalFormatting>
  <conditionalFormatting sqref="H43:H53">
    <cfRule type="cellIs" dxfId="7057" priority="87" operator="equal">
      <formula>"varies"</formula>
    </cfRule>
  </conditionalFormatting>
  <conditionalFormatting sqref="R14">
    <cfRule type="cellIs" dxfId="7056" priority="86" operator="equal">
      <formula>"varies"</formula>
    </cfRule>
  </conditionalFormatting>
  <conditionalFormatting sqref="R15">
    <cfRule type="cellIs" dxfId="7055" priority="85" operator="equal">
      <formula>"varies"</formula>
    </cfRule>
  </conditionalFormatting>
  <conditionalFormatting sqref="R16:R26">
    <cfRule type="cellIs" dxfId="7054" priority="84" operator="equal">
      <formula>"varies"</formula>
    </cfRule>
  </conditionalFormatting>
  <conditionalFormatting sqref="R41">
    <cfRule type="cellIs" dxfId="7053" priority="83" operator="equal">
      <formula>"varies"</formula>
    </cfRule>
  </conditionalFormatting>
  <conditionalFormatting sqref="R42">
    <cfRule type="cellIs" dxfId="7052" priority="82" operator="equal">
      <formula>"varies"</formula>
    </cfRule>
  </conditionalFormatting>
  <conditionalFormatting sqref="R43:R53">
    <cfRule type="cellIs" dxfId="7051" priority="81" operator="equal">
      <formula>"varies"</formula>
    </cfRule>
  </conditionalFormatting>
  <conditionalFormatting sqref="C40">
    <cfRule type="cellIs" dxfId="7050" priority="80" operator="equal">
      <formula>"varies"</formula>
    </cfRule>
  </conditionalFormatting>
  <conditionalFormatting sqref="D13:D27">
    <cfRule type="cellIs" dxfId="7049" priority="79" operator="equal">
      <formula>"varies"</formula>
    </cfRule>
  </conditionalFormatting>
  <conditionalFormatting sqref="N13:N27">
    <cfRule type="cellIs" dxfId="7048" priority="78" operator="equal">
      <formula>"varies"</formula>
    </cfRule>
  </conditionalFormatting>
  <conditionalFormatting sqref="N40:N54">
    <cfRule type="cellIs" dxfId="7047" priority="77" operator="equal">
      <formula>"varies"</formula>
    </cfRule>
  </conditionalFormatting>
  <conditionalFormatting sqref="N40:N54">
    <cfRule type="cellIs" dxfId="7046" priority="76" operator="equal">
      <formula>"varies"</formula>
    </cfRule>
  </conditionalFormatting>
  <conditionalFormatting sqref="D40:D54">
    <cfRule type="cellIs" dxfId="7045" priority="75" operator="equal">
      <formula>"varies"</formula>
    </cfRule>
  </conditionalFormatting>
  <conditionalFormatting sqref="D40:D54">
    <cfRule type="cellIs" dxfId="7044" priority="74" operator="equal">
      <formula>"varies"</formula>
    </cfRule>
  </conditionalFormatting>
  <conditionalFormatting sqref="N40:N54">
    <cfRule type="cellIs" dxfId="7043" priority="73" operator="equal">
      <formula>"varies"</formula>
    </cfRule>
  </conditionalFormatting>
  <conditionalFormatting sqref="N13:N27">
    <cfRule type="cellIs" dxfId="7042" priority="72" operator="equal">
      <formula>"varies"</formula>
    </cfRule>
  </conditionalFormatting>
  <conditionalFormatting sqref="D40:D54">
    <cfRule type="cellIs" dxfId="7041" priority="71" operator="equal">
      <formula>"varies"</formula>
    </cfRule>
  </conditionalFormatting>
  <conditionalFormatting sqref="N40:N54">
    <cfRule type="cellIs" dxfId="7040" priority="70" operator="equal">
      <formula>"varies"</formula>
    </cfRule>
  </conditionalFormatting>
  <conditionalFormatting sqref="C13:C27">
    <cfRule type="cellIs" dxfId="7039" priority="69" operator="equal">
      <formula>"varies"</formula>
    </cfRule>
  </conditionalFormatting>
  <conditionalFormatting sqref="C40:C54">
    <cfRule type="cellIs" dxfId="7038" priority="68" operator="equal">
      <formula>"varies"</formula>
    </cfRule>
  </conditionalFormatting>
  <conditionalFormatting sqref="M13:M27">
    <cfRule type="cellIs" dxfId="7037" priority="67" operator="equal">
      <formula>"varies"</formula>
    </cfRule>
  </conditionalFormatting>
  <conditionalFormatting sqref="M40:M54">
    <cfRule type="cellIs" dxfId="7036" priority="66" operator="equal">
      <formula>"varies"</formula>
    </cfRule>
  </conditionalFormatting>
  <conditionalFormatting sqref="H14">
    <cfRule type="cellIs" dxfId="7035" priority="65" operator="equal">
      <formula>"varies"</formula>
    </cfRule>
  </conditionalFormatting>
  <conditionalFormatting sqref="H15">
    <cfRule type="cellIs" dxfId="7034" priority="64" operator="equal">
      <formula>"varies"</formula>
    </cfRule>
  </conditionalFormatting>
  <conditionalFormatting sqref="H16:H26">
    <cfRule type="cellIs" dxfId="7033" priority="63" operator="equal">
      <formula>"varies"</formula>
    </cfRule>
  </conditionalFormatting>
  <conditionalFormatting sqref="H41">
    <cfRule type="cellIs" dxfId="7032" priority="62" operator="equal">
      <formula>"varies"</formula>
    </cfRule>
  </conditionalFormatting>
  <conditionalFormatting sqref="H42">
    <cfRule type="cellIs" dxfId="7031" priority="61" operator="equal">
      <formula>"varies"</formula>
    </cfRule>
  </conditionalFormatting>
  <conditionalFormatting sqref="H43:H53">
    <cfRule type="cellIs" dxfId="7030" priority="60" operator="equal">
      <formula>"varies"</formula>
    </cfRule>
  </conditionalFormatting>
  <conditionalFormatting sqref="R14">
    <cfRule type="cellIs" dxfId="7029" priority="59" operator="equal">
      <formula>"varies"</formula>
    </cfRule>
  </conditionalFormatting>
  <conditionalFormatting sqref="R15">
    <cfRule type="cellIs" dxfId="7028" priority="58" operator="equal">
      <formula>"varies"</formula>
    </cfRule>
  </conditionalFormatting>
  <conditionalFormatting sqref="R16:R26">
    <cfRule type="cellIs" dxfId="7027" priority="57" operator="equal">
      <formula>"varies"</formula>
    </cfRule>
  </conditionalFormatting>
  <conditionalFormatting sqref="R41">
    <cfRule type="cellIs" dxfId="7026" priority="56" operator="equal">
      <formula>"varies"</formula>
    </cfRule>
  </conditionalFormatting>
  <conditionalFormatting sqref="R42">
    <cfRule type="cellIs" dxfId="7025" priority="55" operator="equal">
      <formula>"varies"</formula>
    </cfRule>
  </conditionalFormatting>
  <conditionalFormatting sqref="R43:R53">
    <cfRule type="cellIs" dxfId="7024" priority="54" operator="equal">
      <formula>"varies"</formula>
    </cfRule>
  </conditionalFormatting>
  <conditionalFormatting sqref="M13">
    <cfRule type="cellIs" dxfId="7023" priority="53" operator="equal">
      <formula>"varies"</formula>
    </cfRule>
  </conditionalFormatting>
  <conditionalFormatting sqref="D13:D27">
    <cfRule type="cellIs" dxfId="7022" priority="52" operator="equal">
      <formula>"varies"</formula>
    </cfRule>
  </conditionalFormatting>
  <conditionalFormatting sqref="N13:N27">
    <cfRule type="cellIs" dxfId="7021" priority="51" operator="equal">
      <formula>"varies"</formula>
    </cfRule>
  </conditionalFormatting>
  <conditionalFormatting sqref="N40:N54">
    <cfRule type="cellIs" dxfId="7020" priority="50" operator="equal">
      <formula>"varies"</formula>
    </cfRule>
  </conditionalFormatting>
  <conditionalFormatting sqref="N40:N54">
    <cfRule type="cellIs" dxfId="7019" priority="49" operator="equal">
      <formula>"varies"</formula>
    </cfRule>
  </conditionalFormatting>
  <conditionalFormatting sqref="D40:D54">
    <cfRule type="cellIs" dxfId="7018" priority="48" operator="equal">
      <formula>"varies"</formula>
    </cfRule>
  </conditionalFormatting>
  <conditionalFormatting sqref="D40:D54">
    <cfRule type="cellIs" dxfId="7017" priority="47" operator="equal">
      <formula>"varies"</formula>
    </cfRule>
  </conditionalFormatting>
  <conditionalFormatting sqref="N40:N54">
    <cfRule type="cellIs" dxfId="7016" priority="46" operator="equal">
      <formula>"varies"</formula>
    </cfRule>
  </conditionalFormatting>
  <conditionalFormatting sqref="N13:N27">
    <cfRule type="cellIs" dxfId="7015" priority="45" operator="equal">
      <formula>"varies"</formula>
    </cfRule>
  </conditionalFormatting>
  <conditionalFormatting sqref="D40:D54">
    <cfRule type="cellIs" dxfId="7014" priority="44" operator="equal">
      <formula>"varies"</formula>
    </cfRule>
  </conditionalFormatting>
  <conditionalFormatting sqref="N40:N54">
    <cfRule type="cellIs" dxfId="7013" priority="43" operator="equal">
      <formula>"varies"</formula>
    </cfRule>
  </conditionalFormatting>
  <conditionalFormatting sqref="C13:C27">
    <cfRule type="cellIs" dxfId="7012" priority="42" operator="equal">
      <formula>"varies"</formula>
    </cfRule>
  </conditionalFormatting>
  <conditionalFormatting sqref="C40:C54">
    <cfRule type="cellIs" dxfId="7011" priority="41" operator="equal">
      <formula>"varies"</formula>
    </cfRule>
  </conditionalFormatting>
  <conditionalFormatting sqref="M13:M27">
    <cfRule type="cellIs" dxfId="7010" priority="40" operator="equal">
      <formula>"varies"</formula>
    </cfRule>
  </conditionalFormatting>
  <conditionalFormatting sqref="M40:M54">
    <cfRule type="cellIs" dxfId="7009" priority="39" operator="equal">
      <formula>"varies"</formula>
    </cfRule>
  </conditionalFormatting>
  <conditionalFormatting sqref="H14">
    <cfRule type="cellIs" dxfId="7008" priority="38" operator="equal">
      <formula>"varies"</formula>
    </cfRule>
  </conditionalFormatting>
  <conditionalFormatting sqref="H15">
    <cfRule type="cellIs" dxfId="7007" priority="37" operator="equal">
      <formula>"varies"</formula>
    </cfRule>
  </conditionalFormatting>
  <conditionalFormatting sqref="H16:H26">
    <cfRule type="cellIs" dxfId="7006" priority="36" operator="equal">
      <formula>"varies"</formula>
    </cfRule>
  </conditionalFormatting>
  <conditionalFormatting sqref="H41">
    <cfRule type="cellIs" dxfId="7005" priority="35" operator="equal">
      <formula>"varies"</formula>
    </cfRule>
  </conditionalFormatting>
  <conditionalFormatting sqref="H42">
    <cfRule type="cellIs" dxfId="7004" priority="34" operator="equal">
      <formula>"varies"</formula>
    </cfRule>
  </conditionalFormatting>
  <conditionalFormatting sqref="H43:H53">
    <cfRule type="cellIs" dxfId="7003" priority="33" operator="equal">
      <formula>"varies"</formula>
    </cfRule>
  </conditionalFormatting>
  <conditionalFormatting sqref="R14">
    <cfRule type="cellIs" dxfId="7002" priority="32" operator="equal">
      <formula>"varies"</formula>
    </cfRule>
  </conditionalFormatting>
  <conditionalFormatting sqref="R15">
    <cfRule type="cellIs" dxfId="7001" priority="31" operator="equal">
      <formula>"varies"</formula>
    </cfRule>
  </conditionalFormatting>
  <conditionalFormatting sqref="R16:R26">
    <cfRule type="cellIs" dxfId="7000" priority="30" operator="equal">
      <formula>"varies"</formula>
    </cfRule>
  </conditionalFormatting>
  <conditionalFormatting sqref="R41">
    <cfRule type="cellIs" dxfId="6999" priority="29" operator="equal">
      <formula>"varies"</formula>
    </cfRule>
  </conditionalFormatting>
  <conditionalFormatting sqref="R42">
    <cfRule type="cellIs" dxfId="6998" priority="28" operator="equal">
      <formula>"varies"</formula>
    </cfRule>
  </conditionalFormatting>
  <conditionalFormatting sqref="R43:R53">
    <cfRule type="cellIs" dxfId="6997" priority="27" operator="equal">
      <formula>"varies"</formula>
    </cfRule>
  </conditionalFormatting>
  <conditionalFormatting sqref="D13:D27">
    <cfRule type="cellIs" dxfId="6996" priority="26" operator="equal">
      <formula>"varies"</formula>
    </cfRule>
  </conditionalFormatting>
  <conditionalFormatting sqref="N13:N27">
    <cfRule type="cellIs" dxfId="6995" priority="25" operator="equal">
      <formula>"varies"</formula>
    </cfRule>
  </conditionalFormatting>
  <conditionalFormatting sqref="N40:N54">
    <cfRule type="cellIs" dxfId="6994" priority="24" operator="equal">
      <formula>"varies"</formula>
    </cfRule>
  </conditionalFormatting>
  <conditionalFormatting sqref="N40:N54">
    <cfRule type="cellIs" dxfId="6993" priority="23" operator="equal">
      <formula>"varies"</formula>
    </cfRule>
  </conditionalFormatting>
  <conditionalFormatting sqref="D40:D54">
    <cfRule type="cellIs" dxfId="6992" priority="22" operator="equal">
      <formula>"varies"</formula>
    </cfRule>
  </conditionalFormatting>
  <conditionalFormatting sqref="D40:D54">
    <cfRule type="cellIs" dxfId="6991" priority="21" operator="equal">
      <formula>"varies"</formula>
    </cfRule>
  </conditionalFormatting>
  <conditionalFormatting sqref="N40:N54">
    <cfRule type="cellIs" dxfId="6990" priority="20" operator="equal">
      <formula>"varies"</formula>
    </cfRule>
  </conditionalFormatting>
  <conditionalFormatting sqref="N13:N27">
    <cfRule type="cellIs" dxfId="6989" priority="19" operator="equal">
      <formula>"varies"</formula>
    </cfRule>
  </conditionalFormatting>
  <conditionalFormatting sqref="D40:D54">
    <cfRule type="cellIs" dxfId="6988" priority="18" operator="equal">
      <formula>"varies"</formula>
    </cfRule>
  </conditionalFormatting>
  <conditionalFormatting sqref="N40:N54">
    <cfRule type="cellIs" dxfId="6987" priority="17" operator="equal">
      <formula>"varies"</formula>
    </cfRule>
  </conditionalFormatting>
  <conditionalFormatting sqref="C13:C27">
    <cfRule type="cellIs" dxfId="6986" priority="16" operator="equal">
      <formula>"varies"</formula>
    </cfRule>
  </conditionalFormatting>
  <conditionalFormatting sqref="C40:C54">
    <cfRule type="cellIs" dxfId="6985" priority="15" operator="equal">
      <formula>"varies"</formula>
    </cfRule>
  </conditionalFormatting>
  <conditionalFormatting sqref="M13:M27">
    <cfRule type="cellIs" dxfId="6984" priority="14" operator="equal">
      <formula>"varies"</formula>
    </cfRule>
  </conditionalFormatting>
  <conditionalFormatting sqref="M40:M54">
    <cfRule type="cellIs" dxfId="6983" priority="13" operator="equal">
      <formula>"varies"</formula>
    </cfRule>
  </conditionalFormatting>
  <conditionalFormatting sqref="H14">
    <cfRule type="cellIs" dxfId="6982" priority="12" operator="equal">
      <formula>"varies"</formula>
    </cfRule>
  </conditionalFormatting>
  <conditionalFormatting sqref="H15">
    <cfRule type="cellIs" dxfId="6981" priority="11" operator="equal">
      <formula>"varies"</formula>
    </cfRule>
  </conditionalFormatting>
  <conditionalFormatting sqref="H16:H26">
    <cfRule type="cellIs" dxfId="6980" priority="10" operator="equal">
      <formula>"varies"</formula>
    </cfRule>
  </conditionalFormatting>
  <conditionalFormatting sqref="H41">
    <cfRule type="cellIs" dxfId="6979" priority="9" operator="equal">
      <formula>"varies"</formula>
    </cfRule>
  </conditionalFormatting>
  <conditionalFormatting sqref="H42">
    <cfRule type="cellIs" dxfId="6978" priority="8" operator="equal">
      <formula>"varies"</formula>
    </cfRule>
  </conditionalFormatting>
  <conditionalFormatting sqref="H43:H53">
    <cfRule type="cellIs" dxfId="6977" priority="7" operator="equal">
      <formula>"varies"</formula>
    </cfRule>
  </conditionalFormatting>
  <conditionalFormatting sqref="R14">
    <cfRule type="cellIs" dxfId="6976" priority="6" operator="equal">
      <formula>"varies"</formula>
    </cfRule>
  </conditionalFormatting>
  <conditionalFormatting sqref="R15">
    <cfRule type="cellIs" dxfId="6975" priority="5" operator="equal">
      <formula>"varies"</formula>
    </cfRule>
  </conditionalFormatting>
  <conditionalFormatting sqref="R16:R26">
    <cfRule type="cellIs" dxfId="6974" priority="4" operator="equal">
      <formula>"varies"</formula>
    </cfRule>
  </conditionalFormatting>
  <conditionalFormatting sqref="R41">
    <cfRule type="cellIs" dxfId="6973" priority="3" operator="equal">
      <formula>"varies"</formula>
    </cfRule>
  </conditionalFormatting>
  <conditionalFormatting sqref="R42">
    <cfRule type="cellIs" dxfId="6972" priority="2" operator="equal">
      <formula>"varies"</formula>
    </cfRule>
  </conditionalFormatting>
  <conditionalFormatting sqref="R43:R53">
    <cfRule type="cellIs" dxfId="6971"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249</v>
      </c>
      <c r="E7" s="332" t="s">
        <v>787</v>
      </c>
      <c r="F7" s="332"/>
      <c r="G7" s="332"/>
      <c r="H7" s="332"/>
      <c r="I7" s="332"/>
      <c r="J7" s="333"/>
      <c r="K7" s="132"/>
      <c r="L7" s="331"/>
      <c r="M7" s="332"/>
      <c r="N7" s="1012" t="s">
        <v>260</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250</v>
      </c>
      <c r="E34" s="332" t="s">
        <v>787</v>
      </c>
      <c r="F34" s="332"/>
      <c r="G34" s="332"/>
      <c r="H34" s="332"/>
      <c r="I34" s="332"/>
      <c r="J34" s="333"/>
      <c r="K34" s="132"/>
      <c r="L34" s="331"/>
      <c r="M34" s="332"/>
      <c r="N34" s="1012" t="s">
        <v>251</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6970" priority="106" operator="equal">
      <formula>"varies"</formula>
    </cfRule>
  </conditionalFormatting>
  <conditionalFormatting sqref="N13:N27">
    <cfRule type="cellIs" dxfId="6969" priority="105" operator="equal">
      <formula>"varies"</formula>
    </cfRule>
  </conditionalFormatting>
  <conditionalFormatting sqref="N40:N54">
    <cfRule type="cellIs" dxfId="6968" priority="104" operator="equal">
      <formula>"varies"</formula>
    </cfRule>
  </conditionalFormatting>
  <conditionalFormatting sqref="N40:N54">
    <cfRule type="cellIs" dxfId="6967" priority="103" operator="equal">
      <formula>"varies"</formula>
    </cfRule>
  </conditionalFormatting>
  <conditionalFormatting sqref="D40:D54">
    <cfRule type="cellIs" dxfId="6966" priority="102" operator="equal">
      <formula>"varies"</formula>
    </cfRule>
  </conditionalFormatting>
  <conditionalFormatting sqref="D40:D54">
    <cfRule type="cellIs" dxfId="6965" priority="101" operator="equal">
      <formula>"varies"</formula>
    </cfRule>
  </conditionalFormatting>
  <conditionalFormatting sqref="N40:N54">
    <cfRule type="cellIs" dxfId="6964" priority="100" operator="equal">
      <formula>"varies"</formula>
    </cfRule>
  </conditionalFormatting>
  <conditionalFormatting sqref="N13:N27">
    <cfRule type="cellIs" dxfId="6963" priority="99" operator="equal">
      <formula>"varies"</formula>
    </cfRule>
  </conditionalFormatting>
  <conditionalFormatting sqref="D40:D54">
    <cfRule type="cellIs" dxfId="6962" priority="98" operator="equal">
      <formula>"varies"</formula>
    </cfRule>
  </conditionalFormatting>
  <conditionalFormatting sqref="N40:N54">
    <cfRule type="cellIs" dxfId="6961" priority="97" operator="equal">
      <formula>"varies"</formula>
    </cfRule>
  </conditionalFormatting>
  <conditionalFormatting sqref="C13:C27">
    <cfRule type="cellIs" dxfId="6960" priority="96" operator="equal">
      <formula>"varies"</formula>
    </cfRule>
  </conditionalFormatting>
  <conditionalFormatting sqref="C40:C54">
    <cfRule type="cellIs" dxfId="6959" priority="95" operator="equal">
      <formula>"varies"</formula>
    </cfRule>
  </conditionalFormatting>
  <conditionalFormatting sqref="M13:M27">
    <cfRule type="cellIs" dxfId="6958" priority="94" operator="equal">
      <formula>"varies"</formula>
    </cfRule>
  </conditionalFormatting>
  <conditionalFormatting sqref="M40:M54">
    <cfRule type="cellIs" dxfId="6957" priority="93" operator="equal">
      <formula>"varies"</formula>
    </cfRule>
  </conditionalFormatting>
  <conditionalFormatting sqref="H14">
    <cfRule type="cellIs" dxfId="6956" priority="92" operator="equal">
      <formula>"varies"</formula>
    </cfRule>
  </conditionalFormatting>
  <conditionalFormatting sqref="H15">
    <cfRule type="cellIs" dxfId="6955" priority="91" operator="equal">
      <formula>"varies"</formula>
    </cfRule>
  </conditionalFormatting>
  <conditionalFormatting sqref="H16:H26">
    <cfRule type="cellIs" dxfId="6954" priority="90" operator="equal">
      <formula>"varies"</formula>
    </cfRule>
  </conditionalFormatting>
  <conditionalFormatting sqref="H41">
    <cfRule type="cellIs" dxfId="6953" priority="89" operator="equal">
      <formula>"varies"</formula>
    </cfRule>
  </conditionalFormatting>
  <conditionalFormatting sqref="H42">
    <cfRule type="cellIs" dxfId="6952" priority="88" operator="equal">
      <formula>"varies"</formula>
    </cfRule>
  </conditionalFormatting>
  <conditionalFormatting sqref="H43:H53">
    <cfRule type="cellIs" dxfId="6951" priority="87" operator="equal">
      <formula>"varies"</formula>
    </cfRule>
  </conditionalFormatting>
  <conditionalFormatting sqref="R14">
    <cfRule type="cellIs" dxfId="6950" priority="86" operator="equal">
      <formula>"varies"</formula>
    </cfRule>
  </conditionalFormatting>
  <conditionalFormatting sqref="R15">
    <cfRule type="cellIs" dxfId="6949" priority="85" operator="equal">
      <formula>"varies"</formula>
    </cfRule>
  </conditionalFormatting>
  <conditionalFormatting sqref="R16:R26">
    <cfRule type="cellIs" dxfId="6948" priority="84" operator="equal">
      <formula>"varies"</formula>
    </cfRule>
  </conditionalFormatting>
  <conditionalFormatting sqref="R41">
    <cfRule type="cellIs" dxfId="6947" priority="83" operator="equal">
      <formula>"varies"</formula>
    </cfRule>
  </conditionalFormatting>
  <conditionalFormatting sqref="R42">
    <cfRule type="cellIs" dxfId="6946" priority="82" operator="equal">
      <formula>"varies"</formula>
    </cfRule>
  </conditionalFormatting>
  <conditionalFormatting sqref="R43:R53">
    <cfRule type="cellIs" dxfId="6945" priority="81" operator="equal">
      <formula>"varies"</formula>
    </cfRule>
  </conditionalFormatting>
  <conditionalFormatting sqref="C40">
    <cfRule type="cellIs" dxfId="6944" priority="80" operator="equal">
      <formula>"varies"</formula>
    </cfRule>
  </conditionalFormatting>
  <conditionalFormatting sqref="D13:D27">
    <cfRule type="cellIs" dxfId="6943" priority="79" operator="equal">
      <formula>"varies"</formula>
    </cfRule>
  </conditionalFormatting>
  <conditionalFormatting sqref="N13:N27">
    <cfRule type="cellIs" dxfId="6942" priority="78" operator="equal">
      <formula>"varies"</formula>
    </cfRule>
  </conditionalFormatting>
  <conditionalFormatting sqref="N40:N54">
    <cfRule type="cellIs" dxfId="6941" priority="77" operator="equal">
      <formula>"varies"</formula>
    </cfRule>
  </conditionalFormatting>
  <conditionalFormatting sqref="N40:N54">
    <cfRule type="cellIs" dxfId="6940" priority="76" operator="equal">
      <formula>"varies"</formula>
    </cfRule>
  </conditionalFormatting>
  <conditionalFormatting sqref="D40:D54">
    <cfRule type="cellIs" dxfId="6939" priority="75" operator="equal">
      <formula>"varies"</formula>
    </cfRule>
  </conditionalFormatting>
  <conditionalFormatting sqref="D40:D54">
    <cfRule type="cellIs" dxfId="6938" priority="74" operator="equal">
      <formula>"varies"</formula>
    </cfRule>
  </conditionalFormatting>
  <conditionalFormatting sqref="N40:N54">
    <cfRule type="cellIs" dxfId="6937" priority="73" operator="equal">
      <formula>"varies"</formula>
    </cfRule>
  </conditionalFormatting>
  <conditionalFormatting sqref="N13:N27">
    <cfRule type="cellIs" dxfId="6936" priority="72" operator="equal">
      <formula>"varies"</formula>
    </cfRule>
  </conditionalFormatting>
  <conditionalFormatting sqref="D40:D54">
    <cfRule type="cellIs" dxfId="6935" priority="71" operator="equal">
      <formula>"varies"</formula>
    </cfRule>
  </conditionalFormatting>
  <conditionalFormatting sqref="N40:N54">
    <cfRule type="cellIs" dxfId="6934" priority="70" operator="equal">
      <formula>"varies"</formula>
    </cfRule>
  </conditionalFormatting>
  <conditionalFormatting sqref="C13:C27">
    <cfRule type="cellIs" dxfId="6933" priority="69" operator="equal">
      <formula>"varies"</formula>
    </cfRule>
  </conditionalFormatting>
  <conditionalFormatting sqref="C40:C54">
    <cfRule type="cellIs" dxfId="6932" priority="68" operator="equal">
      <formula>"varies"</formula>
    </cfRule>
  </conditionalFormatting>
  <conditionalFormatting sqref="M13:M27">
    <cfRule type="cellIs" dxfId="6931" priority="67" operator="equal">
      <formula>"varies"</formula>
    </cfRule>
  </conditionalFormatting>
  <conditionalFormatting sqref="M40:M54">
    <cfRule type="cellIs" dxfId="6930" priority="66" operator="equal">
      <formula>"varies"</formula>
    </cfRule>
  </conditionalFormatting>
  <conditionalFormatting sqref="H14">
    <cfRule type="cellIs" dxfId="6929" priority="65" operator="equal">
      <formula>"varies"</formula>
    </cfRule>
  </conditionalFormatting>
  <conditionalFormatting sqref="H15">
    <cfRule type="cellIs" dxfId="6928" priority="64" operator="equal">
      <formula>"varies"</formula>
    </cfRule>
  </conditionalFormatting>
  <conditionalFormatting sqref="H16:H26">
    <cfRule type="cellIs" dxfId="6927" priority="63" operator="equal">
      <formula>"varies"</formula>
    </cfRule>
  </conditionalFormatting>
  <conditionalFormatting sqref="H41">
    <cfRule type="cellIs" dxfId="6926" priority="62" operator="equal">
      <formula>"varies"</formula>
    </cfRule>
  </conditionalFormatting>
  <conditionalFormatting sqref="H42">
    <cfRule type="cellIs" dxfId="6925" priority="61" operator="equal">
      <formula>"varies"</formula>
    </cfRule>
  </conditionalFormatting>
  <conditionalFormatting sqref="H43:H53">
    <cfRule type="cellIs" dxfId="6924" priority="60" operator="equal">
      <formula>"varies"</formula>
    </cfRule>
  </conditionalFormatting>
  <conditionalFormatting sqref="R14">
    <cfRule type="cellIs" dxfId="6923" priority="59" operator="equal">
      <formula>"varies"</formula>
    </cfRule>
  </conditionalFormatting>
  <conditionalFormatting sqref="R15">
    <cfRule type="cellIs" dxfId="6922" priority="58" operator="equal">
      <formula>"varies"</formula>
    </cfRule>
  </conditionalFormatting>
  <conditionalFormatting sqref="R16:R26">
    <cfRule type="cellIs" dxfId="6921" priority="57" operator="equal">
      <formula>"varies"</formula>
    </cfRule>
  </conditionalFormatting>
  <conditionalFormatting sqref="R41">
    <cfRule type="cellIs" dxfId="6920" priority="56" operator="equal">
      <formula>"varies"</formula>
    </cfRule>
  </conditionalFormatting>
  <conditionalFormatting sqref="R42">
    <cfRule type="cellIs" dxfId="6919" priority="55" operator="equal">
      <formula>"varies"</formula>
    </cfRule>
  </conditionalFormatting>
  <conditionalFormatting sqref="R43:R53">
    <cfRule type="cellIs" dxfId="6918" priority="54" operator="equal">
      <formula>"varies"</formula>
    </cfRule>
  </conditionalFormatting>
  <conditionalFormatting sqref="M13">
    <cfRule type="cellIs" dxfId="6917" priority="53" operator="equal">
      <formula>"varies"</formula>
    </cfRule>
  </conditionalFormatting>
  <conditionalFormatting sqref="D13:D27">
    <cfRule type="cellIs" dxfId="6916" priority="52" operator="equal">
      <formula>"varies"</formula>
    </cfRule>
  </conditionalFormatting>
  <conditionalFormatting sqref="N13:N27">
    <cfRule type="cellIs" dxfId="6915" priority="51" operator="equal">
      <formula>"varies"</formula>
    </cfRule>
  </conditionalFormatting>
  <conditionalFormatting sqref="N40:N54">
    <cfRule type="cellIs" dxfId="6914" priority="50" operator="equal">
      <formula>"varies"</formula>
    </cfRule>
  </conditionalFormatting>
  <conditionalFormatting sqref="N40:N54">
    <cfRule type="cellIs" dxfId="6913" priority="49" operator="equal">
      <formula>"varies"</formula>
    </cfRule>
  </conditionalFormatting>
  <conditionalFormatting sqref="D40:D54">
    <cfRule type="cellIs" dxfId="6912" priority="48" operator="equal">
      <formula>"varies"</formula>
    </cfRule>
  </conditionalFormatting>
  <conditionalFormatting sqref="D40:D54">
    <cfRule type="cellIs" dxfId="6911" priority="47" operator="equal">
      <formula>"varies"</formula>
    </cfRule>
  </conditionalFormatting>
  <conditionalFormatting sqref="N40:N54">
    <cfRule type="cellIs" dxfId="6910" priority="46" operator="equal">
      <formula>"varies"</formula>
    </cfRule>
  </conditionalFormatting>
  <conditionalFormatting sqref="N13:N27">
    <cfRule type="cellIs" dxfId="6909" priority="45" operator="equal">
      <formula>"varies"</formula>
    </cfRule>
  </conditionalFormatting>
  <conditionalFormatting sqref="D40:D54">
    <cfRule type="cellIs" dxfId="6908" priority="44" operator="equal">
      <formula>"varies"</formula>
    </cfRule>
  </conditionalFormatting>
  <conditionalFormatting sqref="N40:N54">
    <cfRule type="cellIs" dxfId="6907" priority="43" operator="equal">
      <formula>"varies"</formula>
    </cfRule>
  </conditionalFormatting>
  <conditionalFormatting sqref="C13:C27">
    <cfRule type="cellIs" dxfId="6906" priority="42" operator="equal">
      <formula>"varies"</formula>
    </cfRule>
  </conditionalFormatting>
  <conditionalFormatting sqref="C40:C54">
    <cfRule type="cellIs" dxfId="6905" priority="41" operator="equal">
      <formula>"varies"</formula>
    </cfRule>
  </conditionalFormatting>
  <conditionalFormatting sqref="M13:M27">
    <cfRule type="cellIs" dxfId="6904" priority="40" operator="equal">
      <formula>"varies"</formula>
    </cfRule>
  </conditionalFormatting>
  <conditionalFormatting sqref="M40:M54">
    <cfRule type="cellIs" dxfId="6903" priority="39" operator="equal">
      <formula>"varies"</formula>
    </cfRule>
  </conditionalFormatting>
  <conditionalFormatting sqref="H14">
    <cfRule type="cellIs" dxfId="6902" priority="38" operator="equal">
      <formula>"varies"</formula>
    </cfRule>
  </conditionalFormatting>
  <conditionalFormatting sqref="H15">
    <cfRule type="cellIs" dxfId="6901" priority="37" operator="equal">
      <formula>"varies"</formula>
    </cfRule>
  </conditionalFormatting>
  <conditionalFormatting sqref="H16:H26">
    <cfRule type="cellIs" dxfId="6900" priority="36" operator="equal">
      <formula>"varies"</formula>
    </cfRule>
  </conditionalFormatting>
  <conditionalFormatting sqref="H41">
    <cfRule type="cellIs" dxfId="6899" priority="35" operator="equal">
      <formula>"varies"</formula>
    </cfRule>
  </conditionalFormatting>
  <conditionalFormatting sqref="H42">
    <cfRule type="cellIs" dxfId="6898" priority="34" operator="equal">
      <formula>"varies"</formula>
    </cfRule>
  </conditionalFormatting>
  <conditionalFormatting sqref="H43:H53">
    <cfRule type="cellIs" dxfId="6897" priority="33" operator="equal">
      <formula>"varies"</formula>
    </cfRule>
  </conditionalFormatting>
  <conditionalFormatting sqref="R14">
    <cfRule type="cellIs" dxfId="6896" priority="32" operator="equal">
      <formula>"varies"</formula>
    </cfRule>
  </conditionalFormatting>
  <conditionalFormatting sqref="R15">
    <cfRule type="cellIs" dxfId="6895" priority="31" operator="equal">
      <formula>"varies"</formula>
    </cfRule>
  </conditionalFormatting>
  <conditionalFormatting sqref="R16:R26">
    <cfRule type="cellIs" dxfId="6894" priority="30" operator="equal">
      <formula>"varies"</formula>
    </cfRule>
  </conditionalFormatting>
  <conditionalFormatting sqref="R41">
    <cfRule type="cellIs" dxfId="6893" priority="29" operator="equal">
      <formula>"varies"</formula>
    </cfRule>
  </conditionalFormatting>
  <conditionalFormatting sqref="R42">
    <cfRule type="cellIs" dxfId="6892" priority="28" operator="equal">
      <formula>"varies"</formula>
    </cfRule>
  </conditionalFormatting>
  <conditionalFormatting sqref="R43:R53">
    <cfRule type="cellIs" dxfId="6891" priority="27" operator="equal">
      <formula>"varies"</formula>
    </cfRule>
  </conditionalFormatting>
  <conditionalFormatting sqref="D13:D27">
    <cfRule type="cellIs" dxfId="6890" priority="26" operator="equal">
      <formula>"varies"</formula>
    </cfRule>
  </conditionalFormatting>
  <conditionalFormatting sqref="N13:N27">
    <cfRule type="cellIs" dxfId="6889" priority="25" operator="equal">
      <formula>"varies"</formula>
    </cfRule>
  </conditionalFormatting>
  <conditionalFormatting sqref="N40:N54">
    <cfRule type="cellIs" dxfId="6888" priority="24" operator="equal">
      <formula>"varies"</formula>
    </cfRule>
  </conditionalFormatting>
  <conditionalFormatting sqref="N40:N54">
    <cfRule type="cellIs" dxfId="6887" priority="23" operator="equal">
      <formula>"varies"</formula>
    </cfRule>
  </conditionalFormatting>
  <conditionalFormatting sqref="D40:D54">
    <cfRule type="cellIs" dxfId="6886" priority="22" operator="equal">
      <formula>"varies"</formula>
    </cfRule>
  </conditionalFormatting>
  <conditionalFormatting sqref="D40:D54">
    <cfRule type="cellIs" dxfId="6885" priority="21" operator="equal">
      <formula>"varies"</formula>
    </cfRule>
  </conditionalFormatting>
  <conditionalFormatting sqref="N40:N54">
    <cfRule type="cellIs" dxfId="6884" priority="20" operator="equal">
      <formula>"varies"</formula>
    </cfRule>
  </conditionalFormatting>
  <conditionalFormatting sqref="N13:N27">
    <cfRule type="cellIs" dxfId="6883" priority="19" operator="equal">
      <formula>"varies"</formula>
    </cfRule>
  </conditionalFormatting>
  <conditionalFormatting sqref="D40:D54">
    <cfRule type="cellIs" dxfId="6882" priority="18" operator="equal">
      <formula>"varies"</formula>
    </cfRule>
  </conditionalFormatting>
  <conditionalFormatting sqref="N40:N54">
    <cfRule type="cellIs" dxfId="6881" priority="17" operator="equal">
      <formula>"varies"</formula>
    </cfRule>
  </conditionalFormatting>
  <conditionalFormatting sqref="C13:C27">
    <cfRule type="cellIs" dxfId="6880" priority="16" operator="equal">
      <formula>"varies"</formula>
    </cfRule>
  </conditionalFormatting>
  <conditionalFormatting sqref="C40:C54">
    <cfRule type="cellIs" dxfId="6879" priority="15" operator="equal">
      <formula>"varies"</formula>
    </cfRule>
  </conditionalFormatting>
  <conditionalFormatting sqref="M13:M27">
    <cfRule type="cellIs" dxfId="6878" priority="14" operator="equal">
      <formula>"varies"</formula>
    </cfRule>
  </conditionalFormatting>
  <conditionalFormatting sqref="M40:M54">
    <cfRule type="cellIs" dxfId="6877" priority="13" operator="equal">
      <formula>"varies"</formula>
    </cfRule>
  </conditionalFormatting>
  <conditionalFormatting sqref="H14">
    <cfRule type="cellIs" dxfId="6876" priority="12" operator="equal">
      <formula>"varies"</formula>
    </cfRule>
  </conditionalFormatting>
  <conditionalFormatting sqref="H15">
    <cfRule type="cellIs" dxfId="6875" priority="11" operator="equal">
      <formula>"varies"</formula>
    </cfRule>
  </conditionalFormatting>
  <conditionalFormatting sqref="H16:H26">
    <cfRule type="cellIs" dxfId="6874" priority="10" operator="equal">
      <formula>"varies"</formula>
    </cfRule>
  </conditionalFormatting>
  <conditionalFormatting sqref="H41">
    <cfRule type="cellIs" dxfId="6873" priority="9" operator="equal">
      <formula>"varies"</formula>
    </cfRule>
  </conditionalFormatting>
  <conditionalFormatting sqref="H42">
    <cfRule type="cellIs" dxfId="6872" priority="8" operator="equal">
      <formula>"varies"</formula>
    </cfRule>
  </conditionalFormatting>
  <conditionalFormatting sqref="H43:H53">
    <cfRule type="cellIs" dxfId="6871" priority="7" operator="equal">
      <formula>"varies"</formula>
    </cfRule>
  </conditionalFormatting>
  <conditionalFormatting sqref="R14">
    <cfRule type="cellIs" dxfId="6870" priority="6" operator="equal">
      <formula>"varies"</formula>
    </cfRule>
  </conditionalFormatting>
  <conditionalFormatting sqref="R15">
    <cfRule type="cellIs" dxfId="6869" priority="5" operator="equal">
      <formula>"varies"</formula>
    </cfRule>
  </conditionalFormatting>
  <conditionalFormatting sqref="R16:R26">
    <cfRule type="cellIs" dxfId="6868" priority="4" operator="equal">
      <formula>"varies"</formula>
    </cfRule>
  </conditionalFormatting>
  <conditionalFormatting sqref="R41">
    <cfRule type="cellIs" dxfId="6867" priority="3" operator="equal">
      <formula>"varies"</formula>
    </cfRule>
  </conditionalFormatting>
  <conditionalFormatting sqref="R42">
    <cfRule type="cellIs" dxfId="6866" priority="2" operator="equal">
      <formula>"varies"</formula>
    </cfRule>
  </conditionalFormatting>
  <conditionalFormatting sqref="R43:R53">
    <cfRule type="cellIs" dxfId="6865"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252</v>
      </c>
      <c r="E7" s="332" t="s">
        <v>787</v>
      </c>
      <c r="F7" s="332"/>
      <c r="G7" s="332"/>
      <c r="H7" s="332"/>
      <c r="I7" s="332"/>
      <c r="J7" s="333"/>
      <c r="K7" s="132"/>
      <c r="L7" s="331"/>
      <c r="M7" s="332"/>
      <c r="N7" s="1012" t="s">
        <v>253</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254</v>
      </c>
      <c r="E34" s="332" t="s">
        <v>787</v>
      </c>
      <c r="F34" s="332"/>
      <c r="G34" s="332"/>
      <c r="H34" s="332"/>
      <c r="I34" s="332"/>
      <c r="J34" s="333"/>
      <c r="K34" s="132"/>
      <c r="L34" s="331"/>
      <c r="M34" s="332"/>
      <c r="N34" s="1012" t="s">
        <v>255</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6864" priority="106" operator="equal">
      <formula>"varies"</formula>
    </cfRule>
  </conditionalFormatting>
  <conditionalFormatting sqref="N13:N27">
    <cfRule type="cellIs" dxfId="6863" priority="105" operator="equal">
      <formula>"varies"</formula>
    </cfRule>
  </conditionalFormatting>
  <conditionalFormatting sqref="N40:N54">
    <cfRule type="cellIs" dxfId="6862" priority="104" operator="equal">
      <formula>"varies"</formula>
    </cfRule>
  </conditionalFormatting>
  <conditionalFormatting sqref="N40:N54">
    <cfRule type="cellIs" dxfId="6861" priority="103" operator="equal">
      <formula>"varies"</formula>
    </cfRule>
  </conditionalFormatting>
  <conditionalFormatting sqref="D40:D54">
    <cfRule type="cellIs" dxfId="6860" priority="102" operator="equal">
      <formula>"varies"</formula>
    </cfRule>
  </conditionalFormatting>
  <conditionalFormatting sqref="D40:D54">
    <cfRule type="cellIs" dxfId="6859" priority="101" operator="equal">
      <formula>"varies"</formula>
    </cfRule>
  </conditionalFormatting>
  <conditionalFormatting sqref="N40:N54">
    <cfRule type="cellIs" dxfId="6858" priority="100" operator="equal">
      <formula>"varies"</formula>
    </cfRule>
  </conditionalFormatting>
  <conditionalFormatting sqref="N13:N27">
    <cfRule type="cellIs" dxfId="6857" priority="99" operator="equal">
      <formula>"varies"</formula>
    </cfRule>
  </conditionalFormatting>
  <conditionalFormatting sqref="D40:D54">
    <cfRule type="cellIs" dxfId="6856" priority="98" operator="equal">
      <formula>"varies"</formula>
    </cfRule>
  </conditionalFormatting>
  <conditionalFormatting sqref="N40:N54">
    <cfRule type="cellIs" dxfId="6855" priority="97" operator="equal">
      <formula>"varies"</formula>
    </cfRule>
  </conditionalFormatting>
  <conditionalFormatting sqref="C13:C27">
    <cfRule type="cellIs" dxfId="6854" priority="96" operator="equal">
      <formula>"varies"</formula>
    </cfRule>
  </conditionalFormatting>
  <conditionalFormatting sqref="C40:C54">
    <cfRule type="cellIs" dxfId="6853" priority="95" operator="equal">
      <formula>"varies"</formula>
    </cfRule>
  </conditionalFormatting>
  <conditionalFormatting sqref="M13:M27">
    <cfRule type="cellIs" dxfId="6852" priority="94" operator="equal">
      <formula>"varies"</formula>
    </cfRule>
  </conditionalFormatting>
  <conditionalFormatting sqref="M40:M54">
    <cfRule type="cellIs" dxfId="6851" priority="93" operator="equal">
      <formula>"varies"</formula>
    </cfRule>
  </conditionalFormatting>
  <conditionalFormatting sqref="H14">
    <cfRule type="cellIs" dxfId="6850" priority="92" operator="equal">
      <formula>"varies"</formula>
    </cfRule>
  </conditionalFormatting>
  <conditionalFormatting sqref="H15">
    <cfRule type="cellIs" dxfId="6849" priority="91" operator="equal">
      <formula>"varies"</formula>
    </cfRule>
  </conditionalFormatting>
  <conditionalFormatting sqref="H16:H26">
    <cfRule type="cellIs" dxfId="6848" priority="90" operator="equal">
      <formula>"varies"</formula>
    </cfRule>
  </conditionalFormatting>
  <conditionalFormatting sqref="H41">
    <cfRule type="cellIs" dxfId="6847" priority="89" operator="equal">
      <formula>"varies"</formula>
    </cfRule>
  </conditionalFormatting>
  <conditionalFormatting sqref="H42">
    <cfRule type="cellIs" dxfId="6846" priority="88" operator="equal">
      <formula>"varies"</formula>
    </cfRule>
  </conditionalFormatting>
  <conditionalFormatting sqref="H43:H53">
    <cfRule type="cellIs" dxfId="6845" priority="87" operator="equal">
      <formula>"varies"</formula>
    </cfRule>
  </conditionalFormatting>
  <conditionalFormatting sqref="R14">
    <cfRule type="cellIs" dxfId="6844" priority="86" operator="equal">
      <formula>"varies"</formula>
    </cfRule>
  </conditionalFormatting>
  <conditionalFormatting sqref="R15">
    <cfRule type="cellIs" dxfId="6843" priority="85" operator="equal">
      <formula>"varies"</formula>
    </cfRule>
  </conditionalFormatting>
  <conditionalFormatting sqref="R16:R26">
    <cfRule type="cellIs" dxfId="6842" priority="84" operator="equal">
      <formula>"varies"</formula>
    </cfRule>
  </conditionalFormatting>
  <conditionalFormatting sqref="R41">
    <cfRule type="cellIs" dxfId="6841" priority="83" operator="equal">
      <formula>"varies"</formula>
    </cfRule>
  </conditionalFormatting>
  <conditionalFormatting sqref="R42">
    <cfRule type="cellIs" dxfId="6840" priority="82" operator="equal">
      <formula>"varies"</formula>
    </cfRule>
  </conditionalFormatting>
  <conditionalFormatting sqref="R43:R53">
    <cfRule type="cellIs" dxfId="6839" priority="81" operator="equal">
      <formula>"varies"</formula>
    </cfRule>
  </conditionalFormatting>
  <conditionalFormatting sqref="C40">
    <cfRule type="cellIs" dxfId="6838" priority="80" operator="equal">
      <formula>"varies"</formula>
    </cfRule>
  </conditionalFormatting>
  <conditionalFormatting sqref="D13:D27">
    <cfRule type="cellIs" dxfId="6837" priority="79" operator="equal">
      <formula>"varies"</formula>
    </cfRule>
  </conditionalFormatting>
  <conditionalFormatting sqref="N13:N27">
    <cfRule type="cellIs" dxfId="6836" priority="78" operator="equal">
      <formula>"varies"</formula>
    </cfRule>
  </conditionalFormatting>
  <conditionalFormatting sqref="N40:N54">
    <cfRule type="cellIs" dxfId="6835" priority="77" operator="equal">
      <formula>"varies"</formula>
    </cfRule>
  </conditionalFormatting>
  <conditionalFormatting sqref="N40:N54">
    <cfRule type="cellIs" dxfId="6834" priority="76" operator="equal">
      <formula>"varies"</formula>
    </cfRule>
  </conditionalFormatting>
  <conditionalFormatting sqref="D40:D54">
    <cfRule type="cellIs" dxfId="6833" priority="75" operator="equal">
      <formula>"varies"</formula>
    </cfRule>
  </conditionalFormatting>
  <conditionalFormatting sqref="D40:D54">
    <cfRule type="cellIs" dxfId="6832" priority="74" operator="equal">
      <formula>"varies"</formula>
    </cfRule>
  </conditionalFormatting>
  <conditionalFormatting sqref="N40:N54">
    <cfRule type="cellIs" dxfId="6831" priority="73" operator="equal">
      <formula>"varies"</formula>
    </cfRule>
  </conditionalFormatting>
  <conditionalFormatting sqref="N13:N27">
    <cfRule type="cellIs" dxfId="6830" priority="72" operator="equal">
      <formula>"varies"</formula>
    </cfRule>
  </conditionalFormatting>
  <conditionalFormatting sqref="D40:D54">
    <cfRule type="cellIs" dxfId="6829" priority="71" operator="equal">
      <formula>"varies"</formula>
    </cfRule>
  </conditionalFormatting>
  <conditionalFormatting sqref="N40:N54">
    <cfRule type="cellIs" dxfId="6828" priority="70" operator="equal">
      <formula>"varies"</formula>
    </cfRule>
  </conditionalFormatting>
  <conditionalFormatting sqref="C13:C27">
    <cfRule type="cellIs" dxfId="6827" priority="69" operator="equal">
      <formula>"varies"</formula>
    </cfRule>
  </conditionalFormatting>
  <conditionalFormatting sqref="C40:C54">
    <cfRule type="cellIs" dxfId="6826" priority="68" operator="equal">
      <formula>"varies"</formula>
    </cfRule>
  </conditionalFormatting>
  <conditionalFormatting sqref="M13:M27">
    <cfRule type="cellIs" dxfId="6825" priority="67" operator="equal">
      <formula>"varies"</formula>
    </cfRule>
  </conditionalFormatting>
  <conditionalFormatting sqref="M40:M54">
    <cfRule type="cellIs" dxfId="6824" priority="66" operator="equal">
      <formula>"varies"</formula>
    </cfRule>
  </conditionalFormatting>
  <conditionalFormatting sqref="H14">
    <cfRule type="cellIs" dxfId="6823" priority="65" operator="equal">
      <formula>"varies"</formula>
    </cfRule>
  </conditionalFormatting>
  <conditionalFormatting sqref="H15">
    <cfRule type="cellIs" dxfId="6822" priority="64" operator="equal">
      <formula>"varies"</formula>
    </cfRule>
  </conditionalFormatting>
  <conditionalFormatting sqref="H16:H26">
    <cfRule type="cellIs" dxfId="6821" priority="63" operator="equal">
      <formula>"varies"</formula>
    </cfRule>
  </conditionalFormatting>
  <conditionalFormatting sqref="H41">
    <cfRule type="cellIs" dxfId="6820" priority="62" operator="equal">
      <formula>"varies"</formula>
    </cfRule>
  </conditionalFormatting>
  <conditionalFormatting sqref="H42">
    <cfRule type="cellIs" dxfId="6819" priority="61" operator="equal">
      <formula>"varies"</formula>
    </cfRule>
  </conditionalFormatting>
  <conditionalFormatting sqref="H43:H53">
    <cfRule type="cellIs" dxfId="6818" priority="60" operator="equal">
      <formula>"varies"</formula>
    </cfRule>
  </conditionalFormatting>
  <conditionalFormatting sqref="R14">
    <cfRule type="cellIs" dxfId="6817" priority="59" operator="equal">
      <formula>"varies"</formula>
    </cfRule>
  </conditionalFormatting>
  <conditionalFormatting sqref="R15">
    <cfRule type="cellIs" dxfId="6816" priority="58" operator="equal">
      <formula>"varies"</formula>
    </cfRule>
  </conditionalFormatting>
  <conditionalFormatting sqref="R16:R26">
    <cfRule type="cellIs" dxfId="6815" priority="57" operator="equal">
      <formula>"varies"</formula>
    </cfRule>
  </conditionalFormatting>
  <conditionalFormatting sqref="R41">
    <cfRule type="cellIs" dxfId="6814" priority="56" operator="equal">
      <formula>"varies"</formula>
    </cfRule>
  </conditionalFormatting>
  <conditionalFormatting sqref="R42">
    <cfRule type="cellIs" dxfId="6813" priority="55" operator="equal">
      <formula>"varies"</formula>
    </cfRule>
  </conditionalFormatting>
  <conditionalFormatting sqref="R43:R53">
    <cfRule type="cellIs" dxfId="6812" priority="54" operator="equal">
      <formula>"varies"</formula>
    </cfRule>
  </conditionalFormatting>
  <conditionalFormatting sqref="M13">
    <cfRule type="cellIs" dxfId="6811" priority="53" operator="equal">
      <formula>"varies"</formula>
    </cfRule>
  </conditionalFormatting>
  <conditionalFormatting sqref="D13:D27">
    <cfRule type="cellIs" dxfId="6810" priority="52" operator="equal">
      <formula>"varies"</formula>
    </cfRule>
  </conditionalFormatting>
  <conditionalFormatting sqref="N13:N27">
    <cfRule type="cellIs" dxfId="6809" priority="51" operator="equal">
      <formula>"varies"</formula>
    </cfRule>
  </conditionalFormatting>
  <conditionalFormatting sqref="N40:N54">
    <cfRule type="cellIs" dxfId="6808" priority="50" operator="equal">
      <formula>"varies"</formula>
    </cfRule>
  </conditionalFormatting>
  <conditionalFormatting sqref="N40:N54">
    <cfRule type="cellIs" dxfId="6807" priority="49" operator="equal">
      <formula>"varies"</formula>
    </cfRule>
  </conditionalFormatting>
  <conditionalFormatting sqref="D40:D54">
    <cfRule type="cellIs" dxfId="6806" priority="48" operator="equal">
      <formula>"varies"</formula>
    </cfRule>
  </conditionalFormatting>
  <conditionalFormatting sqref="D40:D54">
    <cfRule type="cellIs" dxfId="6805" priority="47" operator="equal">
      <formula>"varies"</formula>
    </cfRule>
  </conditionalFormatting>
  <conditionalFormatting sqref="N40:N54">
    <cfRule type="cellIs" dxfId="6804" priority="46" operator="equal">
      <formula>"varies"</formula>
    </cfRule>
  </conditionalFormatting>
  <conditionalFormatting sqref="N13:N27">
    <cfRule type="cellIs" dxfId="6803" priority="45" operator="equal">
      <formula>"varies"</formula>
    </cfRule>
  </conditionalFormatting>
  <conditionalFormatting sqref="D40:D54">
    <cfRule type="cellIs" dxfId="6802" priority="44" operator="equal">
      <formula>"varies"</formula>
    </cfRule>
  </conditionalFormatting>
  <conditionalFormatting sqref="N40:N54">
    <cfRule type="cellIs" dxfId="6801" priority="43" operator="equal">
      <formula>"varies"</formula>
    </cfRule>
  </conditionalFormatting>
  <conditionalFormatting sqref="C13:C27">
    <cfRule type="cellIs" dxfId="6800" priority="42" operator="equal">
      <formula>"varies"</formula>
    </cfRule>
  </conditionalFormatting>
  <conditionalFormatting sqref="C40:C54">
    <cfRule type="cellIs" dxfId="6799" priority="41" operator="equal">
      <formula>"varies"</formula>
    </cfRule>
  </conditionalFormatting>
  <conditionalFormatting sqref="M13:M27">
    <cfRule type="cellIs" dxfId="6798" priority="40" operator="equal">
      <formula>"varies"</formula>
    </cfRule>
  </conditionalFormatting>
  <conditionalFormatting sqref="M40:M54">
    <cfRule type="cellIs" dxfId="6797" priority="39" operator="equal">
      <formula>"varies"</formula>
    </cfRule>
  </conditionalFormatting>
  <conditionalFormatting sqref="H14">
    <cfRule type="cellIs" dxfId="6796" priority="38" operator="equal">
      <formula>"varies"</formula>
    </cfRule>
  </conditionalFormatting>
  <conditionalFormatting sqref="H15">
    <cfRule type="cellIs" dxfId="6795" priority="37" operator="equal">
      <formula>"varies"</formula>
    </cfRule>
  </conditionalFormatting>
  <conditionalFormatting sqref="H16:H26">
    <cfRule type="cellIs" dxfId="6794" priority="36" operator="equal">
      <formula>"varies"</formula>
    </cfRule>
  </conditionalFormatting>
  <conditionalFormatting sqref="H41">
    <cfRule type="cellIs" dxfId="6793" priority="35" operator="equal">
      <formula>"varies"</formula>
    </cfRule>
  </conditionalFormatting>
  <conditionalFormatting sqref="H42">
    <cfRule type="cellIs" dxfId="6792" priority="34" operator="equal">
      <formula>"varies"</formula>
    </cfRule>
  </conditionalFormatting>
  <conditionalFormatting sqref="H43:H53">
    <cfRule type="cellIs" dxfId="6791" priority="33" operator="equal">
      <formula>"varies"</formula>
    </cfRule>
  </conditionalFormatting>
  <conditionalFormatting sqref="R14">
    <cfRule type="cellIs" dxfId="6790" priority="32" operator="equal">
      <formula>"varies"</formula>
    </cfRule>
  </conditionalFormatting>
  <conditionalFormatting sqref="R15">
    <cfRule type="cellIs" dxfId="6789" priority="31" operator="equal">
      <formula>"varies"</formula>
    </cfRule>
  </conditionalFormatting>
  <conditionalFormatting sqref="R16:R26">
    <cfRule type="cellIs" dxfId="6788" priority="30" operator="equal">
      <formula>"varies"</formula>
    </cfRule>
  </conditionalFormatting>
  <conditionalFormatting sqref="R41">
    <cfRule type="cellIs" dxfId="6787" priority="29" operator="equal">
      <formula>"varies"</formula>
    </cfRule>
  </conditionalFormatting>
  <conditionalFormatting sqref="R42">
    <cfRule type="cellIs" dxfId="6786" priority="28" operator="equal">
      <formula>"varies"</formula>
    </cfRule>
  </conditionalFormatting>
  <conditionalFormatting sqref="R43:R53">
    <cfRule type="cellIs" dxfId="6785" priority="27" operator="equal">
      <formula>"varies"</formula>
    </cfRule>
  </conditionalFormatting>
  <conditionalFormatting sqref="D13:D27">
    <cfRule type="cellIs" dxfId="6784" priority="26" operator="equal">
      <formula>"varies"</formula>
    </cfRule>
  </conditionalFormatting>
  <conditionalFormatting sqref="N13:N27">
    <cfRule type="cellIs" dxfId="6783" priority="25" operator="equal">
      <formula>"varies"</formula>
    </cfRule>
  </conditionalFormatting>
  <conditionalFormatting sqref="N40:N54">
    <cfRule type="cellIs" dxfId="6782" priority="24" operator="equal">
      <formula>"varies"</formula>
    </cfRule>
  </conditionalFormatting>
  <conditionalFormatting sqref="N40:N54">
    <cfRule type="cellIs" dxfId="6781" priority="23" operator="equal">
      <formula>"varies"</formula>
    </cfRule>
  </conditionalFormatting>
  <conditionalFormatting sqref="D40:D54">
    <cfRule type="cellIs" dxfId="6780" priority="22" operator="equal">
      <formula>"varies"</formula>
    </cfRule>
  </conditionalFormatting>
  <conditionalFormatting sqref="D40:D54">
    <cfRule type="cellIs" dxfId="6779" priority="21" operator="equal">
      <formula>"varies"</formula>
    </cfRule>
  </conditionalFormatting>
  <conditionalFormatting sqref="N40:N54">
    <cfRule type="cellIs" dxfId="6778" priority="20" operator="equal">
      <formula>"varies"</formula>
    </cfRule>
  </conditionalFormatting>
  <conditionalFormatting sqref="N13:N27">
    <cfRule type="cellIs" dxfId="6777" priority="19" operator="equal">
      <formula>"varies"</formula>
    </cfRule>
  </conditionalFormatting>
  <conditionalFormatting sqref="D40:D54">
    <cfRule type="cellIs" dxfId="6776" priority="18" operator="equal">
      <formula>"varies"</formula>
    </cfRule>
  </conditionalFormatting>
  <conditionalFormatting sqref="N40:N54">
    <cfRule type="cellIs" dxfId="6775" priority="17" operator="equal">
      <formula>"varies"</formula>
    </cfRule>
  </conditionalFormatting>
  <conditionalFormatting sqref="C13:C27">
    <cfRule type="cellIs" dxfId="6774" priority="16" operator="equal">
      <formula>"varies"</formula>
    </cfRule>
  </conditionalFormatting>
  <conditionalFormatting sqref="C40:C54">
    <cfRule type="cellIs" dxfId="6773" priority="15" operator="equal">
      <formula>"varies"</formula>
    </cfRule>
  </conditionalFormatting>
  <conditionalFormatting sqref="M13:M27">
    <cfRule type="cellIs" dxfId="6772" priority="14" operator="equal">
      <formula>"varies"</formula>
    </cfRule>
  </conditionalFormatting>
  <conditionalFormatting sqref="M40:M54">
    <cfRule type="cellIs" dxfId="6771" priority="13" operator="equal">
      <formula>"varies"</formula>
    </cfRule>
  </conditionalFormatting>
  <conditionalFormatting sqref="H14">
    <cfRule type="cellIs" dxfId="6770" priority="12" operator="equal">
      <formula>"varies"</formula>
    </cfRule>
  </conditionalFormatting>
  <conditionalFormatting sqref="H15">
    <cfRule type="cellIs" dxfId="6769" priority="11" operator="equal">
      <formula>"varies"</formula>
    </cfRule>
  </conditionalFormatting>
  <conditionalFormatting sqref="H16:H26">
    <cfRule type="cellIs" dxfId="6768" priority="10" operator="equal">
      <formula>"varies"</formula>
    </cfRule>
  </conditionalFormatting>
  <conditionalFormatting sqref="H41">
    <cfRule type="cellIs" dxfId="6767" priority="9" operator="equal">
      <formula>"varies"</formula>
    </cfRule>
  </conditionalFormatting>
  <conditionalFormatting sqref="H42">
    <cfRule type="cellIs" dxfId="6766" priority="8" operator="equal">
      <formula>"varies"</formula>
    </cfRule>
  </conditionalFormatting>
  <conditionalFormatting sqref="H43:H53">
    <cfRule type="cellIs" dxfId="6765" priority="7" operator="equal">
      <formula>"varies"</formula>
    </cfRule>
  </conditionalFormatting>
  <conditionalFormatting sqref="R14">
    <cfRule type="cellIs" dxfId="6764" priority="6" operator="equal">
      <formula>"varies"</formula>
    </cfRule>
  </conditionalFormatting>
  <conditionalFormatting sqref="R15">
    <cfRule type="cellIs" dxfId="6763" priority="5" operator="equal">
      <formula>"varies"</formula>
    </cfRule>
  </conditionalFormatting>
  <conditionalFormatting sqref="R16:R26">
    <cfRule type="cellIs" dxfId="6762" priority="4" operator="equal">
      <formula>"varies"</formula>
    </cfRule>
  </conditionalFormatting>
  <conditionalFormatting sqref="R41">
    <cfRule type="cellIs" dxfId="6761" priority="3" operator="equal">
      <formula>"varies"</formula>
    </cfRule>
  </conditionalFormatting>
  <conditionalFormatting sqref="R42">
    <cfRule type="cellIs" dxfId="6760" priority="2" operator="equal">
      <formula>"varies"</formula>
    </cfRule>
  </conditionalFormatting>
  <conditionalFormatting sqref="R43:R53">
    <cfRule type="cellIs" dxfId="6759"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256</v>
      </c>
      <c r="E7" s="332" t="s">
        <v>787</v>
      </c>
      <c r="F7" s="332"/>
      <c r="G7" s="332"/>
      <c r="H7" s="332"/>
      <c r="I7" s="332"/>
      <c r="J7" s="333"/>
      <c r="K7" s="132"/>
      <c r="L7" s="331"/>
      <c r="M7" s="332"/>
      <c r="N7" s="1012" t="s">
        <v>257</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258</v>
      </c>
      <c r="E34" s="332" t="s">
        <v>787</v>
      </c>
      <c r="F34" s="332"/>
      <c r="G34" s="332"/>
      <c r="H34" s="332"/>
      <c r="I34" s="332"/>
      <c r="J34" s="333"/>
      <c r="K34" s="132"/>
      <c r="L34" s="331"/>
      <c r="M34" s="332"/>
      <c r="N34" s="1012" t="s">
        <v>261</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6758" priority="106" operator="equal">
      <formula>"varies"</formula>
    </cfRule>
  </conditionalFormatting>
  <conditionalFormatting sqref="N13:N27">
    <cfRule type="cellIs" dxfId="6757" priority="105" operator="equal">
      <formula>"varies"</formula>
    </cfRule>
  </conditionalFormatting>
  <conditionalFormatting sqref="N40:N54">
    <cfRule type="cellIs" dxfId="6756" priority="104" operator="equal">
      <formula>"varies"</formula>
    </cfRule>
  </conditionalFormatting>
  <conditionalFormatting sqref="N40:N54">
    <cfRule type="cellIs" dxfId="6755" priority="103" operator="equal">
      <formula>"varies"</formula>
    </cfRule>
  </conditionalFormatting>
  <conditionalFormatting sqref="D40:D54">
    <cfRule type="cellIs" dxfId="6754" priority="102" operator="equal">
      <formula>"varies"</formula>
    </cfRule>
  </conditionalFormatting>
  <conditionalFormatting sqref="D40:D54">
    <cfRule type="cellIs" dxfId="6753" priority="101" operator="equal">
      <formula>"varies"</formula>
    </cfRule>
  </conditionalFormatting>
  <conditionalFormatting sqref="N40:N54">
    <cfRule type="cellIs" dxfId="6752" priority="100" operator="equal">
      <formula>"varies"</formula>
    </cfRule>
  </conditionalFormatting>
  <conditionalFormatting sqref="N13:N27">
    <cfRule type="cellIs" dxfId="6751" priority="99" operator="equal">
      <formula>"varies"</formula>
    </cfRule>
  </conditionalFormatting>
  <conditionalFormatting sqref="D40:D54">
    <cfRule type="cellIs" dxfId="6750" priority="98" operator="equal">
      <formula>"varies"</formula>
    </cfRule>
  </conditionalFormatting>
  <conditionalFormatting sqref="N40:N54">
    <cfRule type="cellIs" dxfId="6749" priority="97" operator="equal">
      <formula>"varies"</formula>
    </cfRule>
  </conditionalFormatting>
  <conditionalFormatting sqref="C13:C27">
    <cfRule type="cellIs" dxfId="6748" priority="96" operator="equal">
      <formula>"varies"</formula>
    </cfRule>
  </conditionalFormatting>
  <conditionalFormatting sqref="C40:C54">
    <cfRule type="cellIs" dxfId="6747" priority="95" operator="equal">
      <formula>"varies"</formula>
    </cfRule>
  </conditionalFormatting>
  <conditionalFormatting sqref="M13:M27">
    <cfRule type="cellIs" dxfId="6746" priority="94" operator="equal">
      <formula>"varies"</formula>
    </cfRule>
  </conditionalFormatting>
  <conditionalFormatting sqref="M40:M54">
    <cfRule type="cellIs" dxfId="6745" priority="93" operator="equal">
      <formula>"varies"</formula>
    </cfRule>
  </conditionalFormatting>
  <conditionalFormatting sqref="H14">
    <cfRule type="cellIs" dxfId="6744" priority="92" operator="equal">
      <formula>"varies"</formula>
    </cfRule>
  </conditionalFormatting>
  <conditionalFormatting sqref="H15">
    <cfRule type="cellIs" dxfId="6743" priority="91" operator="equal">
      <formula>"varies"</formula>
    </cfRule>
  </conditionalFormatting>
  <conditionalFormatting sqref="H16:H26">
    <cfRule type="cellIs" dxfId="6742" priority="90" operator="equal">
      <formula>"varies"</formula>
    </cfRule>
  </conditionalFormatting>
  <conditionalFormatting sqref="H41">
    <cfRule type="cellIs" dxfId="6741" priority="89" operator="equal">
      <formula>"varies"</formula>
    </cfRule>
  </conditionalFormatting>
  <conditionalFormatting sqref="H42">
    <cfRule type="cellIs" dxfId="6740" priority="88" operator="equal">
      <formula>"varies"</formula>
    </cfRule>
  </conditionalFormatting>
  <conditionalFormatting sqref="H43:H53">
    <cfRule type="cellIs" dxfId="6739" priority="87" operator="equal">
      <formula>"varies"</formula>
    </cfRule>
  </conditionalFormatting>
  <conditionalFormatting sqref="R14">
    <cfRule type="cellIs" dxfId="6738" priority="86" operator="equal">
      <formula>"varies"</formula>
    </cfRule>
  </conditionalFormatting>
  <conditionalFormatting sqref="R15">
    <cfRule type="cellIs" dxfId="6737" priority="85" operator="equal">
      <formula>"varies"</formula>
    </cfRule>
  </conditionalFormatting>
  <conditionalFormatting sqref="R16:R26">
    <cfRule type="cellIs" dxfId="6736" priority="84" operator="equal">
      <formula>"varies"</formula>
    </cfRule>
  </conditionalFormatting>
  <conditionalFormatting sqref="R41">
    <cfRule type="cellIs" dxfId="6735" priority="83" operator="equal">
      <formula>"varies"</formula>
    </cfRule>
  </conditionalFormatting>
  <conditionalFormatting sqref="R42">
    <cfRule type="cellIs" dxfId="6734" priority="82" operator="equal">
      <formula>"varies"</formula>
    </cfRule>
  </conditionalFormatting>
  <conditionalFormatting sqref="R43:R53">
    <cfRule type="cellIs" dxfId="6733" priority="81" operator="equal">
      <formula>"varies"</formula>
    </cfRule>
  </conditionalFormatting>
  <conditionalFormatting sqref="C40">
    <cfRule type="cellIs" dxfId="6732" priority="80" operator="equal">
      <formula>"varies"</formula>
    </cfRule>
  </conditionalFormatting>
  <conditionalFormatting sqref="D13:D27">
    <cfRule type="cellIs" dxfId="6731" priority="79" operator="equal">
      <formula>"varies"</formula>
    </cfRule>
  </conditionalFormatting>
  <conditionalFormatting sqref="N13:N27">
    <cfRule type="cellIs" dxfId="6730" priority="78" operator="equal">
      <formula>"varies"</formula>
    </cfRule>
  </conditionalFormatting>
  <conditionalFormatting sqref="N40:N54">
    <cfRule type="cellIs" dxfId="6729" priority="77" operator="equal">
      <formula>"varies"</formula>
    </cfRule>
  </conditionalFormatting>
  <conditionalFormatting sqref="N40:N54">
    <cfRule type="cellIs" dxfId="6728" priority="76" operator="equal">
      <formula>"varies"</formula>
    </cfRule>
  </conditionalFormatting>
  <conditionalFormatting sqref="D40:D54">
    <cfRule type="cellIs" dxfId="6727" priority="75" operator="equal">
      <formula>"varies"</formula>
    </cfRule>
  </conditionalFormatting>
  <conditionalFormatting sqref="D40:D54">
    <cfRule type="cellIs" dxfId="6726" priority="74" operator="equal">
      <formula>"varies"</formula>
    </cfRule>
  </conditionalFormatting>
  <conditionalFormatting sqref="N40:N54">
    <cfRule type="cellIs" dxfId="6725" priority="73" operator="equal">
      <formula>"varies"</formula>
    </cfRule>
  </conditionalFormatting>
  <conditionalFormatting sqref="N13:N27">
    <cfRule type="cellIs" dxfId="6724" priority="72" operator="equal">
      <formula>"varies"</formula>
    </cfRule>
  </conditionalFormatting>
  <conditionalFormatting sqref="D40:D54">
    <cfRule type="cellIs" dxfId="6723" priority="71" operator="equal">
      <formula>"varies"</formula>
    </cfRule>
  </conditionalFormatting>
  <conditionalFormatting sqref="N40:N54">
    <cfRule type="cellIs" dxfId="6722" priority="70" operator="equal">
      <formula>"varies"</formula>
    </cfRule>
  </conditionalFormatting>
  <conditionalFormatting sqref="C13:C27">
    <cfRule type="cellIs" dxfId="6721" priority="69" operator="equal">
      <formula>"varies"</formula>
    </cfRule>
  </conditionalFormatting>
  <conditionalFormatting sqref="C40:C54">
    <cfRule type="cellIs" dxfId="6720" priority="68" operator="equal">
      <formula>"varies"</formula>
    </cfRule>
  </conditionalFormatting>
  <conditionalFormatting sqref="M13:M27">
    <cfRule type="cellIs" dxfId="6719" priority="67" operator="equal">
      <formula>"varies"</formula>
    </cfRule>
  </conditionalFormatting>
  <conditionalFormatting sqref="M40:M54">
    <cfRule type="cellIs" dxfId="6718" priority="66" operator="equal">
      <formula>"varies"</formula>
    </cfRule>
  </conditionalFormatting>
  <conditionalFormatting sqref="H14">
    <cfRule type="cellIs" dxfId="6717" priority="65" operator="equal">
      <formula>"varies"</formula>
    </cfRule>
  </conditionalFormatting>
  <conditionalFormatting sqref="H15">
    <cfRule type="cellIs" dxfId="6716" priority="64" operator="equal">
      <formula>"varies"</formula>
    </cfRule>
  </conditionalFormatting>
  <conditionalFormatting sqref="H16:H26">
    <cfRule type="cellIs" dxfId="6715" priority="63" operator="equal">
      <formula>"varies"</formula>
    </cfRule>
  </conditionalFormatting>
  <conditionalFormatting sqref="H41">
    <cfRule type="cellIs" dxfId="6714" priority="62" operator="equal">
      <formula>"varies"</formula>
    </cfRule>
  </conditionalFormatting>
  <conditionalFormatting sqref="H42">
    <cfRule type="cellIs" dxfId="6713" priority="61" operator="equal">
      <formula>"varies"</formula>
    </cfRule>
  </conditionalFormatting>
  <conditionalFormatting sqref="H43:H53">
    <cfRule type="cellIs" dxfId="6712" priority="60" operator="equal">
      <formula>"varies"</formula>
    </cfRule>
  </conditionalFormatting>
  <conditionalFormatting sqref="R14">
    <cfRule type="cellIs" dxfId="6711" priority="59" operator="equal">
      <formula>"varies"</formula>
    </cfRule>
  </conditionalFormatting>
  <conditionalFormatting sqref="R15">
    <cfRule type="cellIs" dxfId="6710" priority="58" operator="equal">
      <formula>"varies"</formula>
    </cfRule>
  </conditionalFormatting>
  <conditionalFormatting sqref="R16:R26">
    <cfRule type="cellIs" dxfId="6709" priority="57" operator="equal">
      <formula>"varies"</formula>
    </cfRule>
  </conditionalFormatting>
  <conditionalFormatting sqref="R41">
    <cfRule type="cellIs" dxfId="6708" priority="56" operator="equal">
      <formula>"varies"</formula>
    </cfRule>
  </conditionalFormatting>
  <conditionalFormatting sqref="R42">
    <cfRule type="cellIs" dxfId="6707" priority="55" operator="equal">
      <formula>"varies"</formula>
    </cfRule>
  </conditionalFormatting>
  <conditionalFormatting sqref="R43:R53">
    <cfRule type="cellIs" dxfId="6706" priority="54" operator="equal">
      <formula>"varies"</formula>
    </cfRule>
  </conditionalFormatting>
  <conditionalFormatting sqref="M13">
    <cfRule type="cellIs" dxfId="6705" priority="53" operator="equal">
      <formula>"varies"</formula>
    </cfRule>
  </conditionalFormatting>
  <conditionalFormatting sqref="D13:D27">
    <cfRule type="cellIs" dxfId="6704" priority="52" operator="equal">
      <formula>"varies"</formula>
    </cfRule>
  </conditionalFormatting>
  <conditionalFormatting sqref="N13:N27">
    <cfRule type="cellIs" dxfId="6703" priority="51" operator="equal">
      <formula>"varies"</formula>
    </cfRule>
  </conditionalFormatting>
  <conditionalFormatting sqref="N40:N54">
    <cfRule type="cellIs" dxfId="6702" priority="50" operator="equal">
      <formula>"varies"</formula>
    </cfRule>
  </conditionalFormatting>
  <conditionalFormatting sqref="N40:N54">
    <cfRule type="cellIs" dxfId="6701" priority="49" operator="equal">
      <formula>"varies"</formula>
    </cfRule>
  </conditionalFormatting>
  <conditionalFormatting sqref="D40:D54">
    <cfRule type="cellIs" dxfId="6700" priority="48" operator="equal">
      <formula>"varies"</formula>
    </cfRule>
  </conditionalFormatting>
  <conditionalFormatting sqref="D40:D54">
    <cfRule type="cellIs" dxfId="6699" priority="47" operator="equal">
      <formula>"varies"</formula>
    </cfRule>
  </conditionalFormatting>
  <conditionalFormatting sqref="N40:N54">
    <cfRule type="cellIs" dxfId="6698" priority="46" operator="equal">
      <formula>"varies"</formula>
    </cfRule>
  </conditionalFormatting>
  <conditionalFormatting sqref="N13:N27">
    <cfRule type="cellIs" dxfId="6697" priority="45" operator="equal">
      <formula>"varies"</formula>
    </cfRule>
  </conditionalFormatting>
  <conditionalFormatting sqref="D40:D54">
    <cfRule type="cellIs" dxfId="6696" priority="44" operator="equal">
      <formula>"varies"</formula>
    </cfRule>
  </conditionalFormatting>
  <conditionalFormatting sqref="N40:N54">
    <cfRule type="cellIs" dxfId="6695" priority="43" operator="equal">
      <formula>"varies"</formula>
    </cfRule>
  </conditionalFormatting>
  <conditionalFormatting sqref="C13:C27">
    <cfRule type="cellIs" dxfId="6694" priority="42" operator="equal">
      <formula>"varies"</formula>
    </cfRule>
  </conditionalFormatting>
  <conditionalFormatting sqref="C40:C54">
    <cfRule type="cellIs" dxfId="6693" priority="41" operator="equal">
      <formula>"varies"</formula>
    </cfRule>
  </conditionalFormatting>
  <conditionalFormatting sqref="M13:M27">
    <cfRule type="cellIs" dxfId="6692" priority="40" operator="equal">
      <formula>"varies"</formula>
    </cfRule>
  </conditionalFormatting>
  <conditionalFormatting sqref="M40:M54">
    <cfRule type="cellIs" dxfId="6691" priority="39" operator="equal">
      <formula>"varies"</formula>
    </cfRule>
  </conditionalFormatting>
  <conditionalFormatting sqref="H14">
    <cfRule type="cellIs" dxfId="6690" priority="38" operator="equal">
      <formula>"varies"</formula>
    </cfRule>
  </conditionalFormatting>
  <conditionalFormatting sqref="H15">
    <cfRule type="cellIs" dxfId="6689" priority="37" operator="equal">
      <formula>"varies"</formula>
    </cfRule>
  </conditionalFormatting>
  <conditionalFormatting sqref="H16:H26">
    <cfRule type="cellIs" dxfId="6688" priority="36" operator="equal">
      <formula>"varies"</formula>
    </cfRule>
  </conditionalFormatting>
  <conditionalFormatting sqref="H41">
    <cfRule type="cellIs" dxfId="6687" priority="35" operator="equal">
      <formula>"varies"</formula>
    </cfRule>
  </conditionalFormatting>
  <conditionalFormatting sqref="H42">
    <cfRule type="cellIs" dxfId="6686" priority="34" operator="equal">
      <formula>"varies"</formula>
    </cfRule>
  </conditionalFormatting>
  <conditionalFormatting sqref="H43:H53">
    <cfRule type="cellIs" dxfId="6685" priority="33" operator="equal">
      <formula>"varies"</formula>
    </cfRule>
  </conditionalFormatting>
  <conditionalFormatting sqref="R14">
    <cfRule type="cellIs" dxfId="6684" priority="32" operator="equal">
      <formula>"varies"</formula>
    </cfRule>
  </conditionalFormatting>
  <conditionalFormatting sqref="R15">
    <cfRule type="cellIs" dxfId="6683" priority="31" operator="equal">
      <formula>"varies"</formula>
    </cfRule>
  </conditionalFormatting>
  <conditionalFormatting sqref="R16:R26">
    <cfRule type="cellIs" dxfId="6682" priority="30" operator="equal">
      <formula>"varies"</formula>
    </cfRule>
  </conditionalFormatting>
  <conditionalFormatting sqref="R41">
    <cfRule type="cellIs" dxfId="6681" priority="29" operator="equal">
      <formula>"varies"</formula>
    </cfRule>
  </conditionalFormatting>
  <conditionalFormatting sqref="R42">
    <cfRule type="cellIs" dxfId="6680" priority="28" operator="equal">
      <formula>"varies"</formula>
    </cfRule>
  </conditionalFormatting>
  <conditionalFormatting sqref="R43:R53">
    <cfRule type="cellIs" dxfId="6679" priority="27" operator="equal">
      <formula>"varies"</formula>
    </cfRule>
  </conditionalFormatting>
  <conditionalFormatting sqref="D13:D27">
    <cfRule type="cellIs" dxfId="6678" priority="26" operator="equal">
      <formula>"varies"</formula>
    </cfRule>
  </conditionalFormatting>
  <conditionalFormatting sqref="N13:N27">
    <cfRule type="cellIs" dxfId="6677" priority="25" operator="equal">
      <formula>"varies"</formula>
    </cfRule>
  </conditionalFormatting>
  <conditionalFormatting sqref="N40:N54">
    <cfRule type="cellIs" dxfId="6676" priority="24" operator="equal">
      <formula>"varies"</formula>
    </cfRule>
  </conditionalFormatting>
  <conditionalFormatting sqref="N40:N54">
    <cfRule type="cellIs" dxfId="6675" priority="23" operator="equal">
      <formula>"varies"</formula>
    </cfRule>
  </conditionalFormatting>
  <conditionalFormatting sqref="D40:D54">
    <cfRule type="cellIs" dxfId="6674" priority="22" operator="equal">
      <formula>"varies"</formula>
    </cfRule>
  </conditionalFormatting>
  <conditionalFormatting sqref="D40:D54">
    <cfRule type="cellIs" dxfId="6673" priority="21" operator="equal">
      <formula>"varies"</formula>
    </cfRule>
  </conditionalFormatting>
  <conditionalFormatting sqref="N40:N54">
    <cfRule type="cellIs" dxfId="6672" priority="20" operator="equal">
      <formula>"varies"</formula>
    </cfRule>
  </conditionalFormatting>
  <conditionalFormatting sqref="N13:N27">
    <cfRule type="cellIs" dxfId="6671" priority="19" operator="equal">
      <formula>"varies"</formula>
    </cfRule>
  </conditionalFormatting>
  <conditionalFormatting sqref="D40:D54">
    <cfRule type="cellIs" dxfId="6670" priority="18" operator="equal">
      <formula>"varies"</formula>
    </cfRule>
  </conditionalFormatting>
  <conditionalFormatting sqref="N40:N54">
    <cfRule type="cellIs" dxfId="6669" priority="17" operator="equal">
      <formula>"varies"</formula>
    </cfRule>
  </conditionalFormatting>
  <conditionalFormatting sqref="C13:C27">
    <cfRule type="cellIs" dxfId="6668" priority="16" operator="equal">
      <formula>"varies"</formula>
    </cfRule>
  </conditionalFormatting>
  <conditionalFormatting sqref="C40:C54">
    <cfRule type="cellIs" dxfId="6667" priority="15" operator="equal">
      <formula>"varies"</formula>
    </cfRule>
  </conditionalFormatting>
  <conditionalFormatting sqref="M13:M27">
    <cfRule type="cellIs" dxfId="6666" priority="14" operator="equal">
      <formula>"varies"</formula>
    </cfRule>
  </conditionalFormatting>
  <conditionalFormatting sqref="M40:M54">
    <cfRule type="cellIs" dxfId="6665" priority="13" operator="equal">
      <formula>"varies"</formula>
    </cfRule>
  </conditionalFormatting>
  <conditionalFormatting sqref="H14">
    <cfRule type="cellIs" dxfId="6664" priority="12" operator="equal">
      <formula>"varies"</formula>
    </cfRule>
  </conditionalFormatting>
  <conditionalFormatting sqref="H15">
    <cfRule type="cellIs" dxfId="6663" priority="11" operator="equal">
      <formula>"varies"</formula>
    </cfRule>
  </conditionalFormatting>
  <conditionalFormatting sqref="H16:H26">
    <cfRule type="cellIs" dxfId="6662" priority="10" operator="equal">
      <formula>"varies"</formula>
    </cfRule>
  </conditionalFormatting>
  <conditionalFormatting sqref="H41">
    <cfRule type="cellIs" dxfId="6661" priority="9" operator="equal">
      <formula>"varies"</formula>
    </cfRule>
  </conditionalFormatting>
  <conditionalFormatting sqref="H42">
    <cfRule type="cellIs" dxfId="6660" priority="8" operator="equal">
      <formula>"varies"</formula>
    </cfRule>
  </conditionalFormatting>
  <conditionalFormatting sqref="H43:H53">
    <cfRule type="cellIs" dxfId="6659" priority="7" operator="equal">
      <formula>"varies"</formula>
    </cfRule>
  </conditionalFormatting>
  <conditionalFormatting sqref="R14">
    <cfRule type="cellIs" dxfId="6658" priority="6" operator="equal">
      <formula>"varies"</formula>
    </cfRule>
  </conditionalFormatting>
  <conditionalFormatting sqref="R15">
    <cfRule type="cellIs" dxfId="6657" priority="5" operator="equal">
      <formula>"varies"</formula>
    </cfRule>
  </conditionalFormatting>
  <conditionalFormatting sqref="R16:R26">
    <cfRule type="cellIs" dxfId="6656" priority="4" operator="equal">
      <formula>"varies"</formula>
    </cfRule>
  </conditionalFormatting>
  <conditionalFormatting sqref="R41">
    <cfRule type="cellIs" dxfId="6655" priority="3" operator="equal">
      <formula>"varies"</formula>
    </cfRule>
  </conditionalFormatting>
  <conditionalFormatting sqref="R42">
    <cfRule type="cellIs" dxfId="6654" priority="2" operator="equal">
      <formula>"varies"</formula>
    </cfRule>
  </conditionalFormatting>
  <conditionalFormatting sqref="R43:R53">
    <cfRule type="cellIs" dxfId="6653"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262</v>
      </c>
      <c r="E7" s="332" t="s">
        <v>787</v>
      </c>
      <c r="F7" s="332"/>
      <c r="G7" s="332"/>
      <c r="H7" s="332"/>
      <c r="I7" s="332"/>
      <c r="J7" s="333"/>
      <c r="K7" s="132"/>
      <c r="L7" s="331"/>
      <c r="M7" s="332"/>
      <c r="N7" s="1012" t="s">
        <v>263</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264</v>
      </c>
      <c r="E34" s="332" t="s">
        <v>787</v>
      </c>
      <c r="F34" s="332"/>
      <c r="G34" s="332"/>
      <c r="H34" s="332"/>
      <c r="I34" s="332"/>
      <c r="J34" s="333"/>
      <c r="K34" s="132"/>
      <c r="L34" s="331"/>
      <c r="M34" s="332"/>
      <c r="N34" s="1012" t="s">
        <v>265</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6652" priority="106" operator="equal">
      <formula>"varies"</formula>
    </cfRule>
  </conditionalFormatting>
  <conditionalFormatting sqref="N13:N27">
    <cfRule type="cellIs" dxfId="6651" priority="105" operator="equal">
      <formula>"varies"</formula>
    </cfRule>
  </conditionalFormatting>
  <conditionalFormatting sqref="N40:N54">
    <cfRule type="cellIs" dxfId="6650" priority="104" operator="equal">
      <formula>"varies"</formula>
    </cfRule>
  </conditionalFormatting>
  <conditionalFormatting sqref="N40:N54">
    <cfRule type="cellIs" dxfId="6649" priority="103" operator="equal">
      <formula>"varies"</formula>
    </cfRule>
  </conditionalFormatting>
  <conditionalFormatting sqref="D40:D54">
    <cfRule type="cellIs" dxfId="6648" priority="102" operator="equal">
      <formula>"varies"</formula>
    </cfRule>
  </conditionalFormatting>
  <conditionalFormatting sqref="D40:D54">
    <cfRule type="cellIs" dxfId="6647" priority="101" operator="equal">
      <formula>"varies"</formula>
    </cfRule>
  </conditionalFormatting>
  <conditionalFormatting sqref="N40:N54">
    <cfRule type="cellIs" dxfId="6646" priority="100" operator="equal">
      <formula>"varies"</formula>
    </cfRule>
  </conditionalFormatting>
  <conditionalFormatting sqref="N13:N27">
    <cfRule type="cellIs" dxfId="6645" priority="99" operator="equal">
      <formula>"varies"</formula>
    </cfRule>
  </conditionalFormatting>
  <conditionalFormatting sqref="D40:D54">
    <cfRule type="cellIs" dxfId="6644" priority="98" operator="equal">
      <formula>"varies"</formula>
    </cfRule>
  </conditionalFormatting>
  <conditionalFormatting sqref="N40:N54">
    <cfRule type="cellIs" dxfId="6643" priority="97" operator="equal">
      <formula>"varies"</formula>
    </cfRule>
  </conditionalFormatting>
  <conditionalFormatting sqref="C13:C27">
    <cfRule type="cellIs" dxfId="6642" priority="96" operator="equal">
      <formula>"varies"</formula>
    </cfRule>
  </conditionalFormatting>
  <conditionalFormatting sqref="C40:C54">
    <cfRule type="cellIs" dxfId="6641" priority="95" operator="equal">
      <formula>"varies"</formula>
    </cfRule>
  </conditionalFormatting>
  <conditionalFormatting sqref="M13:M27">
    <cfRule type="cellIs" dxfId="6640" priority="94" operator="equal">
      <formula>"varies"</formula>
    </cfRule>
  </conditionalFormatting>
  <conditionalFormatting sqref="M40:M54">
    <cfRule type="cellIs" dxfId="6639" priority="93" operator="equal">
      <formula>"varies"</formula>
    </cfRule>
  </conditionalFormatting>
  <conditionalFormatting sqref="H14">
    <cfRule type="cellIs" dxfId="6638" priority="92" operator="equal">
      <formula>"varies"</formula>
    </cfRule>
  </conditionalFormatting>
  <conditionalFormatting sqref="H15">
    <cfRule type="cellIs" dxfId="6637" priority="91" operator="equal">
      <formula>"varies"</formula>
    </cfRule>
  </conditionalFormatting>
  <conditionalFormatting sqref="H16:H26">
    <cfRule type="cellIs" dxfId="6636" priority="90" operator="equal">
      <formula>"varies"</formula>
    </cfRule>
  </conditionalFormatting>
  <conditionalFormatting sqref="H41">
    <cfRule type="cellIs" dxfId="6635" priority="89" operator="equal">
      <formula>"varies"</formula>
    </cfRule>
  </conditionalFormatting>
  <conditionalFormatting sqref="H42">
    <cfRule type="cellIs" dxfId="6634" priority="88" operator="equal">
      <formula>"varies"</formula>
    </cfRule>
  </conditionalFormatting>
  <conditionalFormatting sqref="H43:H53">
    <cfRule type="cellIs" dxfId="6633" priority="87" operator="equal">
      <formula>"varies"</formula>
    </cfRule>
  </conditionalFormatting>
  <conditionalFormatting sqref="R14">
    <cfRule type="cellIs" dxfId="6632" priority="86" operator="equal">
      <formula>"varies"</formula>
    </cfRule>
  </conditionalFormatting>
  <conditionalFormatting sqref="R15">
    <cfRule type="cellIs" dxfId="6631" priority="85" operator="equal">
      <formula>"varies"</formula>
    </cfRule>
  </conditionalFormatting>
  <conditionalFormatting sqref="R16:R26">
    <cfRule type="cellIs" dxfId="6630" priority="84" operator="equal">
      <formula>"varies"</formula>
    </cfRule>
  </conditionalFormatting>
  <conditionalFormatting sqref="R41">
    <cfRule type="cellIs" dxfId="6629" priority="83" operator="equal">
      <formula>"varies"</formula>
    </cfRule>
  </conditionalFormatting>
  <conditionalFormatting sqref="R42">
    <cfRule type="cellIs" dxfId="6628" priority="82" operator="equal">
      <formula>"varies"</formula>
    </cfRule>
  </conditionalFormatting>
  <conditionalFormatting sqref="R43:R53">
    <cfRule type="cellIs" dxfId="6627" priority="81" operator="equal">
      <formula>"varies"</formula>
    </cfRule>
  </conditionalFormatting>
  <conditionalFormatting sqref="C40">
    <cfRule type="cellIs" dxfId="6626" priority="80" operator="equal">
      <formula>"varies"</formula>
    </cfRule>
  </conditionalFormatting>
  <conditionalFormatting sqref="D13:D27">
    <cfRule type="cellIs" dxfId="6625" priority="79" operator="equal">
      <formula>"varies"</formula>
    </cfRule>
  </conditionalFormatting>
  <conditionalFormatting sqref="N13:N27">
    <cfRule type="cellIs" dxfId="6624" priority="78" operator="equal">
      <formula>"varies"</formula>
    </cfRule>
  </conditionalFormatting>
  <conditionalFormatting sqref="N40:N54">
    <cfRule type="cellIs" dxfId="6623" priority="77" operator="equal">
      <formula>"varies"</formula>
    </cfRule>
  </conditionalFormatting>
  <conditionalFormatting sqref="N40:N54">
    <cfRule type="cellIs" dxfId="6622" priority="76" operator="equal">
      <formula>"varies"</formula>
    </cfRule>
  </conditionalFormatting>
  <conditionalFormatting sqref="D40:D54">
    <cfRule type="cellIs" dxfId="6621" priority="75" operator="equal">
      <formula>"varies"</formula>
    </cfRule>
  </conditionalFormatting>
  <conditionalFormatting sqref="D40:D54">
    <cfRule type="cellIs" dxfId="6620" priority="74" operator="equal">
      <formula>"varies"</formula>
    </cfRule>
  </conditionalFormatting>
  <conditionalFormatting sqref="N40:N54">
    <cfRule type="cellIs" dxfId="6619" priority="73" operator="equal">
      <formula>"varies"</formula>
    </cfRule>
  </conditionalFormatting>
  <conditionalFormatting sqref="N13:N27">
    <cfRule type="cellIs" dxfId="6618" priority="72" operator="equal">
      <formula>"varies"</formula>
    </cfRule>
  </conditionalFormatting>
  <conditionalFormatting sqref="D40:D54">
    <cfRule type="cellIs" dxfId="6617" priority="71" operator="equal">
      <formula>"varies"</formula>
    </cfRule>
  </conditionalFormatting>
  <conditionalFormatting sqref="N40:N54">
    <cfRule type="cellIs" dxfId="6616" priority="70" operator="equal">
      <formula>"varies"</formula>
    </cfRule>
  </conditionalFormatting>
  <conditionalFormatting sqref="C13:C27">
    <cfRule type="cellIs" dxfId="6615" priority="69" operator="equal">
      <formula>"varies"</formula>
    </cfRule>
  </conditionalFormatting>
  <conditionalFormatting sqref="C40:C54">
    <cfRule type="cellIs" dxfId="6614" priority="68" operator="equal">
      <formula>"varies"</formula>
    </cfRule>
  </conditionalFormatting>
  <conditionalFormatting sqref="M13:M27">
    <cfRule type="cellIs" dxfId="6613" priority="67" operator="equal">
      <formula>"varies"</formula>
    </cfRule>
  </conditionalFormatting>
  <conditionalFormatting sqref="M40:M54">
    <cfRule type="cellIs" dxfId="6612" priority="66" operator="equal">
      <formula>"varies"</formula>
    </cfRule>
  </conditionalFormatting>
  <conditionalFormatting sqref="H14">
    <cfRule type="cellIs" dxfId="6611" priority="65" operator="equal">
      <formula>"varies"</formula>
    </cfRule>
  </conditionalFormatting>
  <conditionalFormatting sqref="H15">
    <cfRule type="cellIs" dxfId="6610" priority="64" operator="equal">
      <formula>"varies"</formula>
    </cfRule>
  </conditionalFormatting>
  <conditionalFormatting sqref="H16:H26">
    <cfRule type="cellIs" dxfId="6609" priority="63" operator="equal">
      <formula>"varies"</formula>
    </cfRule>
  </conditionalFormatting>
  <conditionalFormatting sqref="H41">
    <cfRule type="cellIs" dxfId="6608" priority="62" operator="equal">
      <formula>"varies"</formula>
    </cfRule>
  </conditionalFormatting>
  <conditionalFormatting sqref="H42">
    <cfRule type="cellIs" dxfId="6607" priority="61" operator="equal">
      <formula>"varies"</formula>
    </cfRule>
  </conditionalFormatting>
  <conditionalFormatting sqref="H43:H53">
    <cfRule type="cellIs" dxfId="6606" priority="60" operator="equal">
      <formula>"varies"</formula>
    </cfRule>
  </conditionalFormatting>
  <conditionalFormatting sqref="R14">
    <cfRule type="cellIs" dxfId="6605" priority="59" operator="equal">
      <formula>"varies"</formula>
    </cfRule>
  </conditionalFormatting>
  <conditionalFormatting sqref="R15">
    <cfRule type="cellIs" dxfId="6604" priority="58" operator="equal">
      <formula>"varies"</formula>
    </cfRule>
  </conditionalFormatting>
  <conditionalFormatting sqref="R16:R26">
    <cfRule type="cellIs" dxfId="6603" priority="57" operator="equal">
      <formula>"varies"</formula>
    </cfRule>
  </conditionalFormatting>
  <conditionalFormatting sqref="R41">
    <cfRule type="cellIs" dxfId="6602" priority="56" operator="equal">
      <formula>"varies"</formula>
    </cfRule>
  </conditionalFormatting>
  <conditionalFormatting sqref="R42">
    <cfRule type="cellIs" dxfId="6601" priority="55" operator="equal">
      <formula>"varies"</formula>
    </cfRule>
  </conditionalFormatting>
  <conditionalFormatting sqref="R43:R53">
    <cfRule type="cellIs" dxfId="6600" priority="54" operator="equal">
      <formula>"varies"</formula>
    </cfRule>
  </conditionalFormatting>
  <conditionalFormatting sqref="M13">
    <cfRule type="cellIs" dxfId="6599" priority="53" operator="equal">
      <formula>"varies"</formula>
    </cfRule>
  </conditionalFormatting>
  <conditionalFormatting sqref="D13:D27">
    <cfRule type="cellIs" dxfId="6598" priority="52" operator="equal">
      <formula>"varies"</formula>
    </cfRule>
  </conditionalFormatting>
  <conditionalFormatting sqref="N13:N27">
    <cfRule type="cellIs" dxfId="6597" priority="51" operator="equal">
      <formula>"varies"</formula>
    </cfRule>
  </conditionalFormatting>
  <conditionalFormatting sqref="N40:N54">
    <cfRule type="cellIs" dxfId="6596" priority="50" operator="equal">
      <formula>"varies"</formula>
    </cfRule>
  </conditionalFormatting>
  <conditionalFormatting sqref="N40:N54">
    <cfRule type="cellIs" dxfId="6595" priority="49" operator="equal">
      <formula>"varies"</formula>
    </cfRule>
  </conditionalFormatting>
  <conditionalFormatting sqref="D40:D54">
    <cfRule type="cellIs" dxfId="6594" priority="48" operator="equal">
      <formula>"varies"</formula>
    </cfRule>
  </conditionalFormatting>
  <conditionalFormatting sqref="D40:D54">
    <cfRule type="cellIs" dxfId="6593" priority="47" operator="equal">
      <formula>"varies"</formula>
    </cfRule>
  </conditionalFormatting>
  <conditionalFormatting sqref="N40:N54">
    <cfRule type="cellIs" dxfId="6592" priority="46" operator="equal">
      <formula>"varies"</formula>
    </cfRule>
  </conditionalFormatting>
  <conditionalFormatting sqref="N13:N27">
    <cfRule type="cellIs" dxfId="6591" priority="45" operator="equal">
      <formula>"varies"</formula>
    </cfRule>
  </conditionalFormatting>
  <conditionalFormatting sqref="D40:D54">
    <cfRule type="cellIs" dxfId="6590" priority="44" operator="equal">
      <formula>"varies"</formula>
    </cfRule>
  </conditionalFormatting>
  <conditionalFormatting sqref="N40:N54">
    <cfRule type="cellIs" dxfId="6589" priority="43" operator="equal">
      <formula>"varies"</formula>
    </cfRule>
  </conditionalFormatting>
  <conditionalFormatting sqref="C13:C27">
    <cfRule type="cellIs" dxfId="6588" priority="42" operator="equal">
      <formula>"varies"</formula>
    </cfRule>
  </conditionalFormatting>
  <conditionalFormatting sqref="C40:C54">
    <cfRule type="cellIs" dxfId="6587" priority="41" operator="equal">
      <formula>"varies"</formula>
    </cfRule>
  </conditionalFormatting>
  <conditionalFormatting sqref="M13:M27">
    <cfRule type="cellIs" dxfId="6586" priority="40" operator="equal">
      <formula>"varies"</formula>
    </cfRule>
  </conditionalFormatting>
  <conditionalFormatting sqref="M40:M54">
    <cfRule type="cellIs" dxfId="6585" priority="39" operator="equal">
      <formula>"varies"</formula>
    </cfRule>
  </conditionalFormatting>
  <conditionalFormatting sqref="H14">
    <cfRule type="cellIs" dxfId="6584" priority="38" operator="equal">
      <formula>"varies"</formula>
    </cfRule>
  </conditionalFormatting>
  <conditionalFormatting sqref="H15">
    <cfRule type="cellIs" dxfId="6583" priority="37" operator="equal">
      <formula>"varies"</formula>
    </cfRule>
  </conditionalFormatting>
  <conditionalFormatting sqref="H16:H26">
    <cfRule type="cellIs" dxfId="6582" priority="36" operator="equal">
      <formula>"varies"</formula>
    </cfRule>
  </conditionalFormatting>
  <conditionalFormatting sqref="H41">
    <cfRule type="cellIs" dxfId="6581" priority="35" operator="equal">
      <formula>"varies"</formula>
    </cfRule>
  </conditionalFormatting>
  <conditionalFormatting sqref="H42">
    <cfRule type="cellIs" dxfId="6580" priority="34" operator="equal">
      <formula>"varies"</formula>
    </cfRule>
  </conditionalFormatting>
  <conditionalFormatting sqref="H43:H53">
    <cfRule type="cellIs" dxfId="6579" priority="33" operator="equal">
      <formula>"varies"</formula>
    </cfRule>
  </conditionalFormatting>
  <conditionalFormatting sqref="R14">
    <cfRule type="cellIs" dxfId="6578" priority="32" operator="equal">
      <formula>"varies"</formula>
    </cfRule>
  </conditionalFormatting>
  <conditionalFormatting sqref="R15">
    <cfRule type="cellIs" dxfId="6577" priority="31" operator="equal">
      <formula>"varies"</formula>
    </cfRule>
  </conditionalFormatting>
  <conditionalFormatting sqref="R16:R26">
    <cfRule type="cellIs" dxfId="6576" priority="30" operator="equal">
      <formula>"varies"</formula>
    </cfRule>
  </conditionalFormatting>
  <conditionalFormatting sqref="R41">
    <cfRule type="cellIs" dxfId="6575" priority="29" operator="equal">
      <formula>"varies"</formula>
    </cfRule>
  </conditionalFormatting>
  <conditionalFormatting sqref="R42">
    <cfRule type="cellIs" dxfId="6574" priority="28" operator="equal">
      <formula>"varies"</formula>
    </cfRule>
  </conditionalFormatting>
  <conditionalFormatting sqref="R43:R53">
    <cfRule type="cellIs" dxfId="6573" priority="27" operator="equal">
      <formula>"varies"</formula>
    </cfRule>
  </conditionalFormatting>
  <conditionalFormatting sqref="D13:D27">
    <cfRule type="cellIs" dxfId="6572" priority="26" operator="equal">
      <formula>"varies"</formula>
    </cfRule>
  </conditionalFormatting>
  <conditionalFormatting sqref="N13:N27">
    <cfRule type="cellIs" dxfId="6571" priority="25" operator="equal">
      <formula>"varies"</formula>
    </cfRule>
  </conditionalFormatting>
  <conditionalFormatting sqref="N40:N54">
    <cfRule type="cellIs" dxfId="6570" priority="24" operator="equal">
      <formula>"varies"</formula>
    </cfRule>
  </conditionalFormatting>
  <conditionalFormatting sqref="N40:N54">
    <cfRule type="cellIs" dxfId="6569" priority="23" operator="equal">
      <formula>"varies"</formula>
    </cfRule>
  </conditionalFormatting>
  <conditionalFormatting sqref="D40:D54">
    <cfRule type="cellIs" dxfId="6568" priority="22" operator="equal">
      <formula>"varies"</formula>
    </cfRule>
  </conditionalFormatting>
  <conditionalFormatting sqref="D40:D54">
    <cfRule type="cellIs" dxfId="6567" priority="21" operator="equal">
      <formula>"varies"</formula>
    </cfRule>
  </conditionalFormatting>
  <conditionalFormatting sqref="N40:N54">
    <cfRule type="cellIs" dxfId="6566" priority="20" operator="equal">
      <formula>"varies"</formula>
    </cfRule>
  </conditionalFormatting>
  <conditionalFormatting sqref="N13:N27">
    <cfRule type="cellIs" dxfId="6565" priority="19" operator="equal">
      <formula>"varies"</formula>
    </cfRule>
  </conditionalFormatting>
  <conditionalFormatting sqref="D40:D54">
    <cfRule type="cellIs" dxfId="6564" priority="18" operator="equal">
      <formula>"varies"</formula>
    </cfRule>
  </conditionalFormatting>
  <conditionalFormatting sqref="N40:N54">
    <cfRule type="cellIs" dxfId="6563" priority="17" operator="equal">
      <formula>"varies"</formula>
    </cfRule>
  </conditionalFormatting>
  <conditionalFormatting sqref="C13:C27">
    <cfRule type="cellIs" dxfId="6562" priority="16" operator="equal">
      <formula>"varies"</formula>
    </cfRule>
  </conditionalFormatting>
  <conditionalFormatting sqref="C40:C54">
    <cfRule type="cellIs" dxfId="6561" priority="15" operator="equal">
      <formula>"varies"</formula>
    </cfRule>
  </conditionalFormatting>
  <conditionalFormatting sqref="M13:M27">
    <cfRule type="cellIs" dxfId="6560" priority="14" operator="equal">
      <formula>"varies"</formula>
    </cfRule>
  </conditionalFormatting>
  <conditionalFormatting sqref="M40:M54">
    <cfRule type="cellIs" dxfId="6559" priority="13" operator="equal">
      <formula>"varies"</formula>
    </cfRule>
  </conditionalFormatting>
  <conditionalFormatting sqref="H14">
    <cfRule type="cellIs" dxfId="6558" priority="12" operator="equal">
      <formula>"varies"</formula>
    </cfRule>
  </conditionalFormatting>
  <conditionalFormatting sqref="H15">
    <cfRule type="cellIs" dxfId="6557" priority="11" operator="equal">
      <formula>"varies"</formula>
    </cfRule>
  </conditionalFormatting>
  <conditionalFormatting sqref="H16:H26">
    <cfRule type="cellIs" dxfId="6556" priority="10" operator="equal">
      <formula>"varies"</formula>
    </cfRule>
  </conditionalFormatting>
  <conditionalFormatting sqref="H41">
    <cfRule type="cellIs" dxfId="6555" priority="9" operator="equal">
      <formula>"varies"</formula>
    </cfRule>
  </conditionalFormatting>
  <conditionalFormatting sqref="H42">
    <cfRule type="cellIs" dxfId="6554" priority="8" operator="equal">
      <formula>"varies"</formula>
    </cfRule>
  </conditionalFormatting>
  <conditionalFormatting sqref="H43:H53">
    <cfRule type="cellIs" dxfId="6553" priority="7" operator="equal">
      <formula>"varies"</formula>
    </cfRule>
  </conditionalFormatting>
  <conditionalFormatting sqref="R14">
    <cfRule type="cellIs" dxfId="6552" priority="6" operator="equal">
      <formula>"varies"</formula>
    </cfRule>
  </conditionalFormatting>
  <conditionalFormatting sqref="R15">
    <cfRule type="cellIs" dxfId="6551" priority="5" operator="equal">
      <formula>"varies"</formula>
    </cfRule>
  </conditionalFormatting>
  <conditionalFormatting sqref="R16:R26">
    <cfRule type="cellIs" dxfId="6550" priority="4" operator="equal">
      <formula>"varies"</formula>
    </cfRule>
  </conditionalFormatting>
  <conditionalFormatting sqref="R41">
    <cfRule type="cellIs" dxfId="6549" priority="3" operator="equal">
      <formula>"varies"</formula>
    </cfRule>
  </conditionalFormatting>
  <conditionalFormatting sqref="R42">
    <cfRule type="cellIs" dxfId="6548" priority="2" operator="equal">
      <formula>"varies"</formula>
    </cfRule>
  </conditionalFormatting>
  <conditionalFormatting sqref="R43:R53">
    <cfRule type="cellIs" dxfId="6547"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69"/>
  <sheetViews>
    <sheetView showGridLines="0" workbookViewId="0">
      <selection activeCell="E16" sqref="E16"/>
    </sheetView>
  </sheetViews>
  <sheetFormatPr defaultColWidth="9.140625" defaultRowHeight="15"/>
  <cols>
    <col min="1" max="1" width="10.5703125" customWidth="1"/>
    <col min="2" max="2" width="1.42578125" style="2" customWidth="1"/>
    <col min="3" max="3" width="70" style="2" customWidth="1"/>
    <col min="4" max="6" width="13.5703125" customWidth="1"/>
    <col min="7" max="7" width="1.42578125" customWidth="1"/>
    <col min="8" max="8" width="17" customWidth="1"/>
    <col min="10" max="11" width="18.42578125" customWidth="1"/>
  </cols>
  <sheetData>
    <row r="1" spans="2:12">
      <c r="H1" s="1086" t="str">
        <f>CONCATENATE("ACCOUNTING PERIOD:  ",'General Data Input tab'!$D$2)</f>
        <v>ACCOUNTING PERIOD:  0</v>
      </c>
    </row>
    <row r="2" spans="2:12">
      <c r="B2" s="118" t="s">
        <v>1451</v>
      </c>
      <c r="C2" s="1"/>
    </row>
    <row r="3" spans="2:12" ht="15.75">
      <c r="B3" s="3"/>
      <c r="C3" s="104" t="s">
        <v>960</v>
      </c>
      <c r="D3" s="104"/>
      <c r="E3" s="4"/>
      <c r="F3" s="1064" t="s">
        <v>599</v>
      </c>
      <c r="G3" s="4"/>
      <c r="H3" s="1577"/>
    </row>
    <row r="4" spans="2:12" s="380" customFormat="1" ht="21" customHeight="1">
      <c r="B4" s="555"/>
      <c r="C4" s="1080">
        <f>'General Data Input tab'!C17</f>
        <v>0</v>
      </c>
      <c r="D4" s="378"/>
      <c r="E4" s="1081"/>
      <c r="F4" s="1082" t="str">
        <f>IF('General Data Input tab'!K14&gt;0,'General Data Input tab'!K14," ")</f>
        <v xml:space="preserve"> </v>
      </c>
      <c r="G4" s="378"/>
      <c r="H4" s="1578"/>
      <c r="J4" s="378"/>
      <c r="K4" s="378"/>
    </row>
    <row r="5" spans="2:12" ht="3.75" customHeight="1">
      <c r="B5" s="73"/>
      <c r="C5" s="38"/>
      <c r="D5" s="38"/>
      <c r="E5" s="4"/>
      <c r="F5" s="12"/>
      <c r="G5" s="115"/>
      <c r="H5" s="113"/>
      <c r="I5" s="12"/>
      <c r="J5" s="25"/>
      <c r="K5" s="25"/>
      <c r="L5" s="19"/>
    </row>
    <row r="6" spans="2:12" ht="6.75" customHeight="1">
      <c r="B6" s="73"/>
      <c r="C6" s="38"/>
      <c r="D6" s="38"/>
      <c r="E6" s="4"/>
      <c r="F6" s="4"/>
      <c r="G6" s="115"/>
      <c r="H6" s="115"/>
      <c r="I6" s="12"/>
      <c r="J6" s="25"/>
      <c r="K6" s="25"/>
      <c r="L6" s="19"/>
    </row>
    <row r="7" spans="2:12" ht="12.95" customHeight="1">
      <c r="B7" s="14"/>
      <c r="C7" s="59" t="s">
        <v>1068</v>
      </c>
      <c r="D7" s="19"/>
      <c r="E7" s="19"/>
      <c r="F7" s="19"/>
      <c r="G7" s="13"/>
      <c r="H7" s="1579" t="s">
        <v>1044</v>
      </c>
      <c r="K7" s="19"/>
      <c r="L7" s="19"/>
    </row>
    <row r="8" spans="2:12" ht="12.95" customHeight="1">
      <c r="B8" s="14"/>
      <c r="C8" s="34" t="s">
        <v>1067</v>
      </c>
      <c r="D8" s="19"/>
      <c r="E8" s="19"/>
      <c r="F8" s="19"/>
      <c r="G8" s="13"/>
      <c r="H8" s="1579"/>
    </row>
    <row r="9" spans="2:12" ht="12.95" customHeight="1">
      <c r="B9" s="14"/>
      <c r="C9" s="34" t="s">
        <v>1578</v>
      </c>
      <c r="D9" s="19"/>
      <c r="E9" s="19"/>
      <c r="F9" s="19"/>
      <c r="G9" s="13"/>
      <c r="H9" s="669" t="s">
        <v>1045</v>
      </c>
    </row>
    <row r="10" spans="2:12" ht="12.95" customHeight="1">
      <c r="B10" s="14"/>
      <c r="C10" s="34" t="s">
        <v>1579</v>
      </c>
      <c r="D10" s="19"/>
      <c r="E10" s="19"/>
      <c r="F10" s="19"/>
      <c r="G10" s="13"/>
      <c r="H10" s="669" t="s">
        <v>1046</v>
      </c>
    </row>
    <row r="11" spans="2:12" ht="5.0999999999999996" customHeight="1">
      <c r="B11" s="14"/>
      <c r="C11" s="34"/>
      <c r="D11" s="19"/>
      <c r="E11" s="19"/>
      <c r="F11" s="19"/>
      <c r="G11" s="13"/>
      <c r="H11" s="51"/>
    </row>
    <row r="12" spans="2:12" ht="12.95" customHeight="1">
      <c r="B12" s="14"/>
      <c r="C12" s="59" t="s">
        <v>750</v>
      </c>
      <c r="D12" s="19"/>
      <c r="E12" s="19"/>
      <c r="F12" s="19"/>
      <c r="G12" s="13"/>
      <c r="H12" s="13"/>
    </row>
    <row r="13" spans="2:12" ht="12.95" customHeight="1">
      <c r="B13" s="14"/>
      <c r="C13" s="34" t="s">
        <v>749</v>
      </c>
      <c r="D13" s="19"/>
      <c r="E13" s="19"/>
      <c r="F13" s="19"/>
      <c r="G13" s="13"/>
      <c r="H13" s="13"/>
    </row>
    <row r="14" spans="2:12" ht="5.0999999999999996" customHeight="1">
      <c r="B14" s="14"/>
      <c r="C14" s="34"/>
      <c r="D14" s="19"/>
      <c r="E14" s="19"/>
      <c r="F14" s="19"/>
      <c r="G14" s="13"/>
      <c r="H14" s="13"/>
    </row>
    <row r="15" spans="2:12" ht="12.95" customHeight="1">
      <c r="B15" s="14"/>
      <c r="C15" s="34" t="s">
        <v>1066</v>
      </c>
      <c r="D15" s="19"/>
      <c r="E15" s="19"/>
      <c r="F15" s="19"/>
      <c r="G15" s="13"/>
      <c r="H15" s="13"/>
    </row>
    <row r="16" spans="2:12" ht="12.95" customHeight="1">
      <c r="B16" s="14"/>
      <c r="C16" s="34" t="s">
        <v>1065</v>
      </c>
      <c r="D16" s="19"/>
      <c r="E16" s="19"/>
      <c r="F16" s="19"/>
      <c r="G16" s="13"/>
      <c r="H16" s="13"/>
    </row>
    <row r="17" spans="1:11" ht="12.95" customHeight="1">
      <c r="B17" s="14"/>
      <c r="C17" s="34" t="s">
        <v>1064</v>
      </c>
      <c r="D17" s="19"/>
      <c r="E17" s="19"/>
      <c r="F17" s="19"/>
      <c r="G17" s="13"/>
      <c r="H17" s="13"/>
    </row>
    <row r="18" spans="1:11" ht="12.95" customHeight="1">
      <c r="B18" s="14"/>
      <c r="C18" s="34" t="s">
        <v>1063</v>
      </c>
      <c r="D18" s="19"/>
      <c r="E18" s="19"/>
      <c r="F18" s="19"/>
      <c r="G18" s="13"/>
      <c r="H18" s="13"/>
    </row>
    <row r="19" spans="1:11" ht="5.0999999999999996" customHeight="1">
      <c r="B19" s="14"/>
      <c r="C19" s="1358"/>
      <c r="D19" s="19"/>
      <c r="E19" s="19"/>
      <c r="F19" s="19"/>
      <c r="G19" s="13"/>
      <c r="H19" s="13"/>
    </row>
    <row r="20" spans="1:11" ht="12.95" customHeight="1">
      <c r="B20" s="14"/>
      <c r="C20" s="34" t="s">
        <v>1062</v>
      </c>
      <c r="D20" s="19"/>
      <c r="E20" s="19"/>
      <c r="F20" s="19"/>
      <c r="G20" s="13"/>
      <c r="H20" s="13"/>
    </row>
    <row r="21" spans="1:11" ht="12.95" customHeight="1">
      <c r="B21" s="14"/>
      <c r="C21" s="34" t="s">
        <v>1061</v>
      </c>
      <c r="D21" s="19"/>
      <c r="E21" s="19"/>
      <c r="F21" s="19"/>
      <c r="G21" s="13"/>
      <c r="H21" s="13"/>
    </row>
    <row r="22" spans="1:11" ht="12.95" customHeight="1">
      <c r="B22" s="14"/>
      <c r="C22" s="34" t="s">
        <v>1060</v>
      </c>
      <c r="D22" s="19"/>
      <c r="E22" s="19"/>
      <c r="F22" s="19"/>
      <c r="G22" s="13"/>
      <c r="H22" s="13"/>
    </row>
    <row r="23" spans="1:11" ht="6.75" customHeight="1">
      <c r="B23" s="114"/>
      <c r="C23" s="55"/>
      <c r="D23" s="20"/>
      <c r="E23" s="20"/>
      <c r="F23" s="20"/>
      <c r="G23" s="76"/>
      <c r="H23" s="13"/>
    </row>
    <row r="24" spans="1:11" ht="18.75" customHeight="1">
      <c r="B24" s="114"/>
      <c r="C24" s="117" t="s">
        <v>1069</v>
      </c>
      <c r="D24" s="308" t="s">
        <v>1048</v>
      </c>
      <c r="E24" s="307" t="s">
        <v>1053</v>
      </c>
      <c r="F24" s="1580" t="s">
        <v>1054</v>
      </c>
      <c r="G24" s="1581"/>
      <c r="H24" s="13"/>
    </row>
    <row r="25" spans="1:11" ht="4.5" customHeight="1">
      <c r="B25" s="14"/>
      <c r="C25" s="45"/>
      <c r="D25" s="5"/>
      <c r="E25" s="18"/>
      <c r="F25" s="81"/>
      <c r="G25" s="13"/>
      <c r="H25" s="9"/>
    </row>
    <row r="26" spans="1:11" ht="15.75" customHeight="1">
      <c r="A26" s="1502"/>
      <c r="B26" s="14"/>
      <c r="C26" s="673"/>
      <c r="D26" s="674"/>
      <c r="E26" s="675"/>
      <c r="F26" s="676"/>
      <c r="G26" s="13"/>
      <c r="H26" s="669" t="s">
        <v>1049</v>
      </c>
    </row>
    <row r="27" spans="1:11" ht="15.75" customHeight="1">
      <c r="A27" s="1502"/>
      <c r="B27" s="14"/>
      <c r="C27" s="677"/>
      <c r="D27" s="678"/>
      <c r="E27" s="679"/>
      <c r="F27" s="680"/>
      <c r="G27" s="13"/>
      <c r="H27" s="669" t="s">
        <v>1050</v>
      </c>
      <c r="K27" s="1334"/>
    </row>
    <row r="28" spans="1:11" ht="15.75" customHeight="1">
      <c r="A28" s="1502"/>
      <c r="B28" s="14"/>
      <c r="C28" s="681"/>
      <c r="D28" s="678"/>
      <c r="E28" s="679"/>
      <c r="F28" s="680"/>
      <c r="G28" s="13"/>
      <c r="H28" s="13"/>
      <c r="J28" s="1335"/>
      <c r="K28" s="1333"/>
    </row>
    <row r="29" spans="1:11" ht="15.75" customHeight="1">
      <c r="A29" s="1502"/>
      <c r="B29" s="14"/>
      <c r="C29" s="681"/>
      <c r="D29" s="674"/>
      <c r="E29" s="678"/>
      <c r="F29" s="680"/>
      <c r="G29" s="13"/>
      <c r="H29" s="13"/>
      <c r="J29" s="1335"/>
      <c r="K29" s="1333"/>
    </row>
    <row r="30" spans="1:11" ht="15.75" customHeight="1">
      <c r="A30" s="1502"/>
      <c r="B30" s="14"/>
      <c r="C30" s="681"/>
      <c r="D30" s="682"/>
      <c r="E30" s="678"/>
      <c r="F30" s="676"/>
      <c r="G30" s="13"/>
      <c r="H30" s="1582" t="s">
        <v>1467</v>
      </c>
      <c r="J30" s="1335"/>
      <c r="K30" s="1334"/>
    </row>
    <row r="31" spans="1:11" ht="15.75" customHeight="1">
      <c r="A31" s="1502"/>
      <c r="B31" s="14"/>
      <c r="C31" s="681"/>
      <c r="D31" s="678"/>
      <c r="E31" s="678"/>
      <c r="F31" s="683"/>
      <c r="G31" s="13"/>
      <c r="H31" s="1582"/>
      <c r="J31" s="1335"/>
      <c r="K31" s="1334"/>
    </row>
    <row r="32" spans="1:11" ht="15.75" customHeight="1">
      <c r="A32" s="1502"/>
      <c r="B32" s="14"/>
      <c r="C32" s="681"/>
      <c r="D32" s="674"/>
      <c r="E32" s="684"/>
      <c r="F32" s="683"/>
      <c r="G32" s="13"/>
      <c r="H32" s="1582"/>
      <c r="J32" s="1335"/>
      <c r="K32" s="1334"/>
    </row>
    <row r="33" spans="1:8" ht="15.75" customHeight="1">
      <c r="A33" s="1502"/>
      <c r="B33" s="14"/>
      <c r="C33" s="681"/>
      <c r="D33" s="682"/>
      <c r="E33" s="678"/>
      <c r="F33" s="683"/>
      <c r="G33" s="13"/>
      <c r="H33" s="1582"/>
    </row>
    <row r="34" spans="1:8" ht="15.75" customHeight="1">
      <c r="A34" s="1502"/>
      <c r="B34" s="14"/>
      <c r="C34" s="681"/>
      <c r="D34" s="682"/>
      <c r="E34" s="675"/>
      <c r="F34" s="683"/>
      <c r="G34" s="13"/>
      <c r="H34" s="1582"/>
    </row>
    <row r="35" spans="1:8" ht="15.75" customHeight="1">
      <c r="A35" s="1502"/>
      <c r="B35" s="14"/>
      <c r="C35" s="681"/>
      <c r="D35" s="682"/>
      <c r="E35" s="684"/>
      <c r="F35" s="683"/>
      <c r="G35" s="13"/>
      <c r="H35" s="1363"/>
    </row>
    <row r="36" spans="1:8" ht="15.75" customHeight="1">
      <c r="A36" s="1502"/>
      <c r="B36" s="14"/>
      <c r="C36" s="681"/>
      <c r="D36" s="678"/>
      <c r="E36" s="682"/>
      <c r="F36" s="680"/>
      <c r="G36" s="13"/>
      <c r="H36" s="1582" t="s">
        <v>1534</v>
      </c>
    </row>
    <row r="37" spans="1:8" ht="15.75" customHeight="1">
      <c r="A37" s="1502"/>
      <c r="B37" s="14"/>
      <c r="C37" s="681"/>
      <c r="D37" s="674"/>
      <c r="E37" s="682"/>
      <c r="F37" s="680"/>
      <c r="G37" s="13"/>
      <c r="H37" s="1582"/>
    </row>
    <row r="38" spans="1:8" ht="15.75" customHeight="1">
      <c r="A38" s="1502"/>
      <c r="B38" s="14"/>
      <c r="C38" s="681"/>
      <c r="D38" s="682"/>
      <c r="E38" s="678"/>
      <c r="F38" s="676"/>
      <c r="G38" s="13"/>
      <c r="H38" s="1582"/>
    </row>
    <row r="39" spans="1:8" ht="15.75" customHeight="1">
      <c r="B39" s="14"/>
      <c r="C39" s="681"/>
      <c r="D39" s="682"/>
      <c r="E39" s="678"/>
      <c r="F39" s="683"/>
      <c r="G39" s="13"/>
      <c r="H39" s="13"/>
    </row>
    <row r="40" spans="1:8" ht="15.75" customHeight="1">
      <c r="B40" s="14"/>
      <c r="C40" s="681"/>
      <c r="D40" s="682"/>
      <c r="E40" s="678"/>
      <c r="F40" s="683"/>
      <c r="G40" s="13"/>
      <c r="H40" s="13"/>
    </row>
    <row r="41" spans="1:8" ht="15.75" customHeight="1">
      <c r="B41" s="14"/>
      <c r="C41" s="681"/>
      <c r="D41" s="682"/>
      <c r="E41" s="675"/>
      <c r="F41" s="683"/>
      <c r="G41" s="13"/>
      <c r="H41" s="13"/>
    </row>
    <row r="42" spans="1:8" ht="16.5" customHeight="1">
      <c r="B42" s="14"/>
      <c r="C42" s="685"/>
      <c r="D42" s="682"/>
      <c r="E42" s="675"/>
      <c r="F42" s="683"/>
      <c r="G42" s="13"/>
      <c r="H42" s="13"/>
    </row>
    <row r="43" spans="1:8" ht="15.75" customHeight="1">
      <c r="B43" s="14"/>
      <c r="C43" s="677"/>
      <c r="D43" s="682"/>
      <c r="E43" s="684"/>
      <c r="F43" s="683"/>
      <c r="G43" s="13"/>
      <c r="H43" s="13"/>
    </row>
    <row r="44" spans="1:8" ht="15.75">
      <c r="B44" s="14"/>
      <c r="C44" s="681"/>
      <c r="D44" s="682"/>
      <c r="E44" s="678"/>
      <c r="F44" s="683"/>
      <c r="G44" s="13"/>
      <c r="H44" s="13"/>
    </row>
    <row r="45" spans="1:8" ht="15.75">
      <c r="B45" s="14"/>
      <c r="C45" s="681"/>
      <c r="D45" s="682"/>
      <c r="E45" s="684"/>
      <c r="F45" s="683"/>
      <c r="G45" s="13"/>
      <c r="H45" s="13"/>
    </row>
    <row r="46" spans="1:8" ht="15.75">
      <c r="B46" s="14"/>
      <c r="C46" s="681"/>
      <c r="D46" s="682"/>
      <c r="E46" s="682"/>
      <c r="F46" s="683"/>
      <c r="G46" s="13"/>
      <c r="H46" s="13"/>
    </row>
    <row r="47" spans="1:8" ht="15.75">
      <c r="B47" s="14"/>
      <c r="C47" s="681"/>
      <c r="D47" s="682"/>
      <c r="E47" s="678"/>
      <c r="F47" s="683"/>
      <c r="G47" s="13"/>
      <c r="H47" s="13"/>
    </row>
    <row r="48" spans="1:8" ht="15.75">
      <c r="B48" s="14"/>
      <c r="C48" s="681"/>
      <c r="D48" s="682"/>
      <c r="E48" s="678"/>
      <c r="F48" s="683"/>
      <c r="G48" s="13"/>
      <c r="H48" s="13"/>
    </row>
    <row r="49" spans="2:8" ht="15.75">
      <c r="B49" s="14"/>
      <c r="C49" s="681"/>
      <c r="D49" s="682"/>
      <c r="E49" s="684"/>
      <c r="F49" s="680"/>
      <c r="G49" s="13"/>
      <c r="H49" s="13"/>
    </row>
    <row r="50" spans="2:8" ht="15.75">
      <c r="B50" s="14"/>
      <c r="C50" s="681"/>
      <c r="D50" s="682"/>
      <c r="E50" s="678"/>
      <c r="F50" s="680"/>
      <c r="G50" s="13"/>
      <c r="H50" s="13"/>
    </row>
    <row r="51" spans="2:8" ht="15.75">
      <c r="B51" s="14"/>
      <c r="C51" s="681"/>
      <c r="D51" s="682"/>
      <c r="E51" s="684"/>
      <c r="F51" s="676"/>
      <c r="G51" s="13"/>
      <c r="H51" s="13"/>
    </row>
    <row r="52" spans="2:8" ht="15.75">
      <c r="B52" s="14"/>
      <c r="C52" s="681"/>
      <c r="D52" s="678"/>
      <c r="E52" s="678"/>
      <c r="F52" s="680"/>
      <c r="G52" s="13"/>
      <c r="H52" s="13"/>
    </row>
    <row r="53" spans="2:8" ht="15.75">
      <c r="B53" s="14"/>
      <c r="C53" s="681"/>
      <c r="D53" s="674"/>
      <c r="E53" s="678"/>
      <c r="F53" s="676"/>
      <c r="G53" s="13"/>
      <c r="H53" s="13"/>
    </row>
    <row r="54" spans="2:8" ht="15.75">
      <c r="B54" s="14"/>
      <c r="C54" s="685"/>
      <c r="D54" s="682"/>
      <c r="E54" s="678"/>
      <c r="F54" s="680"/>
      <c r="G54" s="13"/>
      <c r="H54" s="13"/>
    </row>
    <row r="55" spans="2:8" ht="15.75">
      <c r="B55" s="14"/>
      <c r="C55" s="677"/>
      <c r="D55" s="682"/>
      <c r="E55" s="684"/>
      <c r="F55" s="676"/>
      <c r="G55" s="13"/>
      <c r="H55" s="13"/>
    </row>
    <row r="56" spans="2:8" ht="15.75">
      <c r="B56" s="14"/>
      <c r="C56" s="685"/>
      <c r="D56" s="682"/>
      <c r="E56" s="678"/>
      <c r="F56" s="680"/>
      <c r="G56" s="13"/>
      <c r="H56" s="13"/>
    </row>
    <row r="57" spans="2:8" ht="15.75">
      <c r="B57" s="14"/>
      <c r="C57" s="677"/>
      <c r="D57" s="682"/>
      <c r="E57" s="684"/>
      <c r="F57" s="676"/>
      <c r="G57" s="13"/>
      <c r="H57" s="13"/>
    </row>
    <row r="58" spans="2:8" ht="15.75">
      <c r="B58" s="14"/>
      <c r="C58" s="681"/>
      <c r="D58" s="682"/>
      <c r="E58" s="678"/>
      <c r="F58" s="683"/>
      <c r="G58" s="13"/>
      <c r="H58" s="13"/>
    </row>
    <row r="59" spans="2:8" ht="15.75">
      <c r="B59" s="14"/>
      <c r="C59" s="681"/>
      <c r="D59" s="678"/>
      <c r="E59" s="684"/>
      <c r="F59" s="683"/>
      <c r="G59" s="13"/>
      <c r="H59" s="13"/>
    </row>
    <row r="60" spans="2:8" ht="15.75">
      <c r="B60" s="14"/>
      <c r="C60" s="681"/>
      <c r="D60" s="674"/>
      <c r="E60" s="678"/>
      <c r="F60" s="680"/>
      <c r="G60" s="13"/>
      <c r="H60" s="13"/>
    </row>
    <row r="61" spans="2:8" ht="15.75">
      <c r="B61" s="14"/>
      <c r="C61" s="681"/>
      <c r="D61" s="682"/>
      <c r="E61" s="678"/>
      <c r="F61" s="676"/>
      <c r="G61" s="13"/>
      <c r="H61" s="13"/>
    </row>
    <row r="62" spans="2:8" ht="15.75">
      <c r="B62" s="14"/>
      <c r="C62" s="681"/>
      <c r="D62" s="682"/>
      <c r="E62" s="684"/>
      <c r="F62" s="683"/>
      <c r="G62" s="13"/>
      <c r="H62" s="13"/>
    </row>
    <row r="63" spans="2:8" ht="15.75">
      <c r="B63" s="14"/>
      <c r="C63" s="681"/>
      <c r="D63" s="682"/>
      <c r="E63" s="678"/>
      <c r="F63" s="683"/>
      <c r="G63" s="13"/>
      <c r="H63" s="13"/>
    </row>
    <row r="64" spans="2:8" ht="15.75">
      <c r="B64" s="14"/>
      <c r="C64" s="681"/>
      <c r="D64" s="682"/>
      <c r="E64" s="678"/>
      <c r="F64" s="683"/>
      <c r="G64" s="13"/>
      <c r="H64" s="13"/>
    </row>
    <row r="65" spans="2:8" ht="15.75">
      <c r="B65" s="14"/>
      <c r="C65" s="681"/>
      <c r="D65" s="682"/>
      <c r="E65" s="678"/>
      <c r="F65" s="683"/>
      <c r="G65" s="13"/>
      <c r="H65" s="13"/>
    </row>
    <row r="66" spans="2:8" ht="15.75">
      <c r="B66" s="14"/>
      <c r="C66" s="681"/>
      <c r="D66" s="682"/>
      <c r="E66" s="675"/>
      <c r="F66" s="683"/>
      <c r="G66" s="13"/>
      <c r="H66" s="13"/>
    </row>
    <row r="67" spans="2:8" ht="15.75">
      <c r="B67" s="14"/>
      <c r="C67" s="681"/>
      <c r="D67" s="682"/>
      <c r="E67" s="675"/>
      <c r="F67" s="683"/>
      <c r="G67" s="13"/>
      <c r="H67" s="13"/>
    </row>
    <row r="68" spans="2:8" ht="15.75">
      <c r="B68" s="14"/>
      <c r="C68" s="685"/>
      <c r="D68" s="682"/>
      <c r="E68" s="675"/>
      <c r="F68" s="683"/>
      <c r="G68" s="13"/>
      <c r="H68" s="13"/>
    </row>
    <row r="69" spans="2:8" ht="15.75">
      <c r="B69" s="6"/>
      <c r="C69" s="670"/>
      <c r="D69" s="1341"/>
      <c r="E69" s="671"/>
      <c r="F69" s="672"/>
      <c r="G69" s="76"/>
      <c r="H69" s="76"/>
    </row>
  </sheetData>
  <sheetProtection password="93EE" sheet="1" objects="1" scenarios="1" formatCells="0" formatRows="0" insertRows="0" deleteRows="0"/>
  <mergeCells count="6">
    <mergeCell ref="H3:H4"/>
    <mergeCell ref="H7:H8"/>
    <mergeCell ref="F24:G24"/>
    <mergeCell ref="A26:A38"/>
    <mergeCell ref="H30:H34"/>
    <mergeCell ref="H36:H38"/>
  </mergeCells>
  <printOptions horizontalCentered="1"/>
  <pageMargins left="0" right="0" top="0.25" bottom="0.5" header="0.3" footer="0.3"/>
  <pageSetup scale="77" fitToHeight="100" orientation="portrait" r:id="rId1"/>
  <headerFooter>
    <oddFooter>&amp;L&amp;9U.S. Copyright Office&amp;R&amp;9Form SA3E Long Form (Rev. 05-17)</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AA67"/>
  <sheetViews>
    <sheetView showGridLines="0" workbookViewId="0"/>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266</v>
      </c>
      <c r="E7" s="332" t="s">
        <v>787</v>
      </c>
      <c r="F7" s="332"/>
      <c r="G7" s="332"/>
      <c r="H7" s="332"/>
      <c r="I7" s="332"/>
      <c r="J7" s="333"/>
      <c r="K7" s="132"/>
      <c r="L7" s="331"/>
      <c r="M7" s="332"/>
      <c r="N7" s="1012" t="s">
        <v>267</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268</v>
      </c>
      <c r="E34" s="332" t="s">
        <v>787</v>
      </c>
      <c r="F34" s="332"/>
      <c r="G34" s="332"/>
      <c r="H34" s="332"/>
      <c r="I34" s="332"/>
      <c r="J34" s="333"/>
      <c r="K34" s="132"/>
      <c r="L34" s="331"/>
      <c r="M34" s="332"/>
      <c r="N34" s="1012" t="s">
        <v>269</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6546" priority="106" operator="equal">
      <formula>"varies"</formula>
    </cfRule>
  </conditionalFormatting>
  <conditionalFormatting sqref="N13:N27">
    <cfRule type="cellIs" dxfId="6545" priority="105" operator="equal">
      <formula>"varies"</formula>
    </cfRule>
  </conditionalFormatting>
  <conditionalFormatting sqref="N40:N54">
    <cfRule type="cellIs" dxfId="6544" priority="104" operator="equal">
      <formula>"varies"</formula>
    </cfRule>
  </conditionalFormatting>
  <conditionalFormatting sqref="N40:N54">
    <cfRule type="cellIs" dxfId="6543" priority="103" operator="equal">
      <formula>"varies"</formula>
    </cfRule>
  </conditionalFormatting>
  <conditionalFormatting sqref="D40:D54">
    <cfRule type="cellIs" dxfId="6542" priority="102" operator="equal">
      <formula>"varies"</formula>
    </cfRule>
  </conditionalFormatting>
  <conditionalFormatting sqref="D40:D54">
    <cfRule type="cellIs" dxfId="6541" priority="101" operator="equal">
      <formula>"varies"</formula>
    </cfRule>
  </conditionalFormatting>
  <conditionalFormatting sqref="N40:N54">
    <cfRule type="cellIs" dxfId="6540" priority="100" operator="equal">
      <formula>"varies"</formula>
    </cfRule>
  </conditionalFormatting>
  <conditionalFormatting sqref="N13:N27">
    <cfRule type="cellIs" dxfId="6539" priority="99" operator="equal">
      <formula>"varies"</formula>
    </cfRule>
  </conditionalFormatting>
  <conditionalFormatting sqref="D40:D54">
    <cfRule type="cellIs" dxfId="6538" priority="98" operator="equal">
      <formula>"varies"</formula>
    </cfRule>
  </conditionalFormatting>
  <conditionalFormatting sqref="N40:N54">
    <cfRule type="cellIs" dxfId="6537" priority="97" operator="equal">
      <formula>"varies"</formula>
    </cfRule>
  </conditionalFormatting>
  <conditionalFormatting sqref="C13:C27">
    <cfRule type="cellIs" dxfId="6536" priority="96" operator="equal">
      <formula>"varies"</formula>
    </cfRule>
  </conditionalFormatting>
  <conditionalFormatting sqref="C40:C54">
    <cfRule type="cellIs" dxfId="6535" priority="95" operator="equal">
      <formula>"varies"</formula>
    </cfRule>
  </conditionalFormatting>
  <conditionalFormatting sqref="M13:M27">
    <cfRule type="cellIs" dxfId="6534" priority="94" operator="equal">
      <formula>"varies"</formula>
    </cfRule>
  </conditionalFormatting>
  <conditionalFormatting sqref="M40:M54">
    <cfRule type="cellIs" dxfId="6533" priority="93" operator="equal">
      <formula>"varies"</formula>
    </cfRule>
  </conditionalFormatting>
  <conditionalFormatting sqref="H14">
    <cfRule type="cellIs" dxfId="6532" priority="92" operator="equal">
      <formula>"varies"</formula>
    </cfRule>
  </conditionalFormatting>
  <conditionalFormatting sqref="H15">
    <cfRule type="cellIs" dxfId="6531" priority="91" operator="equal">
      <formula>"varies"</formula>
    </cfRule>
  </conditionalFormatting>
  <conditionalFormatting sqref="H16:H26">
    <cfRule type="cellIs" dxfId="6530" priority="90" operator="equal">
      <formula>"varies"</formula>
    </cfRule>
  </conditionalFormatting>
  <conditionalFormatting sqref="H41">
    <cfRule type="cellIs" dxfId="6529" priority="89" operator="equal">
      <formula>"varies"</formula>
    </cfRule>
  </conditionalFormatting>
  <conditionalFormatting sqref="H42">
    <cfRule type="cellIs" dxfId="6528" priority="88" operator="equal">
      <formula>"varies"</formula>
    </cfRule>
  </conditionalFormatting>
  <conditionalFormatting sqref="H43:H53">
    <cfRule type="cellIs" dxfId="6527" priority="87" operator="equal">
      <formula>"varies"</formula>
    </cfRule>
  </conditionalFormatting>
  <conditionalFormatting sqref="R14">
    <cfRule type="cellIs" dxfId="6526" priority="86" operator="equal">
      <formula>"varies"</formula>
    </cfRule>
  </conditionalFormatting>
  <conditionalFormatting sqref="R15">
    <cfRule type="cellIs" dxfId="6525" priority="85" operator="equal">
      <formula>"varies"</formula>
    </cfRule>
  </conditionalFormatting>
  <conditionalFormatting sqref="R16:R26">
    <cfRule type="cellIs" dxfId="6524" priority="84" operator="equal">
      <formula>"varies"</formula>
    </cfRule>
  </conditionalFormatting>
  <conditionalFormatting sqref="R41">
    <cfRule type="cellIs" dxfId="6523" priority="83" operator="equal">
      <formula>"varies"</formula>
    </cfRule>
  </conditionalFormatting>
  <conditionalFormatting sqref="R42">
    <cfRule type="cellIs" dxfId="6522" priority="82" operator="equal">
      <formula>"varies"</formula>
    </cfRule>
  </conditionalFormatting>
  <conditionalFormatting sqref="R43:R53">
    <cfRule type="cellIs" dxfId="6521" priority="81" operator="equal">
      <formula>"varies"</formula>
    </cfRule>
  </conditionalFormatting>
  <conditionalFormatting sqref="C40">
    <cfRule type="cellIs" dxfId="6520" priority="80" operator="equal">
      <formula>"varies"</formula>
    </cfRule>
  </conditionalFormatting>
  <conditionalFormatting sqref="D13:D27">
    <cfRule type="cellIs" dxfId="6519" priority="79" operator="equal">
      <formula>"varies"</formula>
    </cfRule>
  </conditionalFormatting>
  <conditionalFormatting sqref="N13:N27">
    <cfRule type="cellIs" dxfId="6518" priority="78" operator="equal">
      <formula>"varies"</formula>
    </cfRule>
  </conditionalFormatting>
  <conditionalFormatting sqref="N40:N54">
    <cfRule type="cellIs" dxfId="6517" priority="77" operator="equal">
      <formula>"varies"</formula>
    </cfRule>
  </conditionalFormatting>
  <conditionalFormatting sqref="N40:N54">
    <cfRule type="cellIs" dxfId="6516" priority="76" operator="equal">
      <formula>"varies"</formula>
    </cfRule>
  </conditionalFormatting>
  <conditionalFormatting sqref="D40:D54">
    <cfRule type="cellIs" dxfId="6515" priority="75" operator="equal">
      <formula>"varies"</formula>
    </cfRule>
  </conditionalFormatting>
  <conditionalFormatting sqref="D40:D54">
    <cfRule type="cellIs" dxfId="6514" priority="74" operator="equal">
      <formula>"varies"</formula>
    </cfRule>
  </conditionalFormatting>
  <conditionalFormatting sqref="N40:N54">
    <cfRule type="cellIs" dxfId="6513" priority="73" operator="equal">
      <formula>"varies"</formula>
    </cfRule>
  </conditionalFormatting>
  <conditionalFormatting sqref="N13:N27">
    <cfRule type="cellIs" dxfId="6512" priority="72" operator="equal">
      <formula>"varies"</formula>
    </cfRule>
  </conditionalFormatting>
  <conditionalFormatting sqref="D40:D54">
    <cfRule type="cellIs" dxfId="6511" priority="71" operator="equal">
      <formula>"varies"</formula>
    </cfRule>
  </conditionalFormatting>
  <conditionalFormatting sqref="N40:N54">
    <cfRule type="cellIs" dxfId="6510" priority="70" operator="equal">
      <formula>"varies"</formula>
    </cfRule>
  </conditionalFormatting>
  <conditionalFormatting sqref="C13:C27">
    <cfRule type="cellIs" dxfId="6509" priority="69" operator="equal">
      <formula>"varies"</formula>
    </cfRule>
  </conditionalFormatting>
  <conditionalFormatting sqref="C40:C54">
    <cfRule type="cellIs" dxfId="6508" priority="68" operator="equal">
      <formula>"varies"</formula>
    </cfRule>
  </conditionalFormatting>
  <conditionalFormatting sqref="M13:M27">
    <cfRule type="cellIs" dxfId="6507" priority="67" operator="equal">
      <formula>"varies"</formula>
    </cfRule>
  </conditionalFormatting>
  <conditionalFormatting sqref="M40:M54">
    <cfRule type="cellIs" dxfId="6506" priority="66" operator="equal">
      <formula>"varies"</formula>
    </cfRule>
  </conditionalFormatting>
  <conditionalFormatting sqref="H14">
    <cfRule type="cellIs" dxfId="6505" priority="65" operator="equal">
      <formula>"varies"</formula>
    </cfRule>
  </conditionalFormatting>
  <conditionalFormatting sqref="H15">
    <cfRule type="cellIs" dxfId="6504" priority="64" operator="equal">
      <formula>"varies"</formula>
    </cfRule>
  </conditionalFormatting>
  <conditionalFormatting sqref="H16:H26">
    <cfRule type="cellIs" dxfId="6503" priority="63" operator="equal">
      <formula>"varies"</formula>
    </cfRule>
  </conditionalFormatting>
  <conditionalFormatting sqref="H41">
    <cfRule type="cellIs" dxfId="6502" priority="62" operator="equal">
      <formula>"varies"</formula>
    </cfRule>
  </conditionalFormatting>
  <conditionalFormatting sqref="H42">
    <cfRule type="cellIs" dxfId="6501" priority="61" operator="equal">
      <formula>"varies"</formula>
    </cfRule>
  </conditionalFormatting>
  <conditionalFormatting sqref="H43:H53">
    <cfRule type="cellIs" dxfId="6500" priority="60" operator="equal">
      <formula>"varies"</formula>
    </cfRule>
  </conditionalFormatting>
  <conditionalFormatting sqref="R14">
    <cfRule type="cellIs" dxfId="6499" priority="59" operator="equal">
      <formula>"varies"</formula>
    </cfRule>
  </conditionalFormatting>
  <conditionalFormatting sqref="R15">
    <cfRule type="cellIs" dxfId="6498" priority="58" operator="equal">
      <formula>"varies"</formula>
    </cfRule>
  </conditionalFormatting>
  <conditionalFormatting sqref="R16:R26">
    <cfRule type="cellIs" dxfId="6497" priority="57" operator="equal">
      <formula>"varies"</formula>
    </cfRule>
  </conditionalFormatting>
  <conditionalFormatting sqref="R41">
    <cfRule type="cellIs" dxfId="6496" priority="56" operator="equal">
      <formula>"varies"</formula>
    </cfRule>
  </conditionalFormatting>
  <conditionalFormatting sqref="R42">
    <cfRule type="cellIs" dxfId="6495" priority="55" operator="equal">
      <formula>"varies"</formula>
    </cfRule>
  </conditionalFormatting>
  <conditionalFormatting sqref="R43:R53">
    <cfRule type="cellIs" dxfId="6494" priority="54" operator="equal">
      <formula>"varies"</formula>
    </cfRule>
  </conditionalFormatting>
  <conditionalFormatting sqref="M13">
    <cfRule type="cellIs" dxfId="6493" priority="53" operator="equal">
      <formula>"varies"</formula>
    </cfRule>
  </conditionalFormatting>
  <conditionalFormatting sqref="D13:D27">
    <cfRule type="cellIs" dxfId="6492" priority="52" operator="equal">
      <formula>"varies"</formula>
    </cfRule>
  </conditionalFormatting>
  <conditionalFormatting sqref="N13:N27">
    <cfRule type="cellIs" dxfId="6491" priority="51" operator="equal">
      <formula>"varies"</formula>
    </cfRule>
  </conditionalFormatting>
  <conditionalFormatting sqref="N40:N54">
    <cfRule type="cellIs" dxfId="6490" priority="50" operator="equal">
      <formula>"varies"</formula>
    </cfRule>
  </conditionalFormatting>
  <conditionalFormatting sqref="N40:N54">
    <cfRule type="cellIs" dxfId="6489" priority="49" operator="equal">
      <formula>"varies"</formula>
    </cfRule>
  </conditionalFormatting>
  <conditionalFormatting sqref="D40:D54">
    <cfRule type="cellIs" dxfId="6488" priority="48" operator="equal">
      <formula>"varies"</formula>
    </cfRule>
  </conditionalFormatting>
  <conditionalFormatting sqref="D40:D54">
    <cfRule type="cellIs" dxfId="6487" priority="47" operator="equal">
      <formula>"varies"</formula>
    </cfRule>
  </conditionalFormatting>
  <conditionalFormatting sqref="N40:N54">
    <cfRule type="cellIs" dxfId="6486" priority="46" operator="equal">
      <formula>"varies"</formula>
    </cfRule>
  </conditionalFormatting>
  <conditionalFormatting sqref="N13:N27">
    <cfRule type="cellIs" dxfId="6485" priority="45" operator="equal">
      <formula>"varies"</formula>
    </cfRule>
  </conditionalFormatting>
  <conditionalFormatting sqref="D40:D54">
    <cfRule type="cellIs" dxfId="6484" priority="44" operator="equal">
      <formula>"varies"</formula>
    </cfRule>
  </conditionalFormatting>
  <conditionalFormatting sqref="N40:N54">
    <cfRule type="cellIs" dxfId="6483" priority="43" operator="equal">
      <formula>"varies"</formula>
    </cfRule>
  </conditionalFormatting>
  <conditionalFormatting sqref="C13:C27">
    <cfRule type="cellIs" dxfId="6482" priority="42" operator="equal">
      <formula>"varies"</formula>
    </cfRule>
  </conditionalFormatting>
  <conditionalFormatting sqref="C40:C54">
    <cfRule type="cellIs" dxfId="6481" priority="41" operator="equal">
      <formula>"varies"</formula>
    </cfRule>
  </conditionalFormatting>
  <conditionalFormatting sqref="M13:M27">
    <cfRule type="cellIs" dxfId="6480" priority="40" operator="equal">
      <formula>"varies"</formula>
    </cfRule>
  </conditionalFormatting>
  <conditionalFormatting sqref="M40:M54">
    <cfRule type="cellIs" dxfId="6479" priority="39" operator="equal">
      <formula>"varies"</formula>
    </cfRule>
  </conditionalFormatting>
  <conditionalFormatting sqref="H14">
    <cfRule type="cellIs" dxfId="6478" priority="38" operator="equal">
      <formula>"varies"</formula>
    </cfRule>
  </conditionalFormatting>
  <conditionalFormatting sqref="H15">
    <cfRule type="cellIs" dxfId="6477" priority="37" operator="equal">
      <formula>"varies"</formula>
    </cfRule>
  </conditionalFormatting>
  <conditionalFormatting sqref="H16:H26">
    <cfRule type="cellIs" dxfId="6476" priority="36" operator="equal">
      <formula>"varies"</formula>
    </cfRule>
  </conditionalFormatting>
  <conditionalFormatting sqref="H41">
    <cfRule type="cellIs" dxfId="6475" priority="35" operator="equal">
      <formula>"varies"</formula>
    </cfRule>
  </conditionalFormatting>
  <conditionalFormatting sqref="H42">
    <cfRule type="cellIs" dxfId="6474" priority="34" operator="equal">
      <formula>"varies"</formula>
    </cfRule>
  </conditionalFormatting>
  <conditionalFormatting sqref="H43:H53">
    <cfRule type="cellIs" dxfId="6473" priority="33" operator="equal">
      <formula>"varies"</formula>
    </cfRule>
  </conditionalFormatting>
  <conditionalFormatting sqref="R14">
    <cfRule type="cellIs" dxfId="6472" priority="32" operator="equal">
      <formula>"varies"</formula>
    </cfRule>
  </conditionalFormatting>
  <conditionalFormatting sqref="R15">
    <cfRule type="cellIs" dxfId="6471" priority="31" operator="equal">
      <formula>"varies"</formula>
    </cfRule>
  </conditionalFormatting>
  <conditionalFormatting sqref="R16:R26">
    <cfRule type="cellIs" dxfId="6470" priority="30" operator="equal">
      <formula>"varies"</formula>
    </cfRule>
  </conditionalFormatting>
  <conditionalFormatting sqref="R41">
    <cfRule type="cellIs" dxfId="6469" priority="29" operator="equal">
      <formula>"varies"</formula>
    </cfRule>
  </conditionalFormatting>
  <conditionalFormatting sqref="R42">
    <cfRule type="cellIs" dxfId="6468" priority="28" operator="equal">
      <formula>"varies"</formula>
    </cfRule>
  </conditionalFormatting>
  <conditionalFormatting sqref="R43:R53">
    <cfRule type="cellIs" dxfId="6467" priority="27" operator="equal">
      <formula>"varies"</formula>
    </cfRule>
  </conditionalFormatting>
  <conditionalFormatting sqref="D13:D27">
    <cfRule type="cellIs" dxfId="6466" priority="26" operator="equal">
      <formula>"varies"</formula>
    </cfRule>
  </conditionalFormatting>
  <conditionalFormatting sqref="N13:N27">
    <cfRule type="cellIs" dxfId="6465" priority="25" operator="equal">
      <formula>"varies"</formula>
    </cfRule>
  </conditionalFormatting>
  <conditionalFormatting sqref="N40:N54">
    <cfRule type="cellIs" dxfId="6464" priority="24" operator="equal">
      <formula>"varies"</formula>
    </cfRule>
  </conditionalFormatting>
  <conditionalFormatting sqref="N40:N54">
    <cfRule type="cellIs" dxfId="6463" priority="23" operator="equal">
      <formula>"varies"</formula>
    </cfRule>
  </conditionalFormatting>
  <conditionalFormatting sqref="D40:D54">
    <cfRule type="cellIs" dxfId="6462" priority="22" operator="equal">
      <formula>"varies"</formula>
    </cfRule>
  </conditionalFormatting>
  <conditionalFormatting sqref="D40:D54">
    <cfRule type="cellIs" dxfId="6461" priority="21" operator="equal">
      <formula>"varies"</formula>
    </cfRule>
  </conditionalFormatting>
  <conditionalFormatting sqref="N40:N54">
    <cfRule type="cellIs" dxfId="6460" priority="20" operator="equal">
      <formula>"varies"</formula>
    </cfRule>
  </conditionalFormatting>
  <conditionalFormatting sqref="N13:N27">
    <cfRule type="cellIs" dxfId="6459" priority="19" operator="equal">
      <formula>"varies"</formula>
    </cfRule>
  </conditionalFormatting>
  <conditionalFormatting sqref="D40:D54">
    <cfRule type="cellIs" dxfId="6458" priority="18" operator="equal">
      <formula>"varies"</formula>
    </cfRule>
  </conditionalFormatting>
  <conditionalFormatting sqref="N40:N54">
    <cfRule type="cellIs" dxfId="6457" priority="17" operator="equal">
      <formula>"varies"</formula>
    </cfRule>
  </conditionalFormatting>
  <conditionalFormatting sqref="C13:C27">
    <cfRule type="cellIs" dxfId="6456" priority="16" operator="equal">
      <formula>"varies"</formula>
    </cfRule>
  </conditionalFormatting>
  <conditionalFormatting sqref="C40:C54">
    <cfRule type="cellIs" dxfId="6455" priority="15" operator="equal">
      <formula>"varies"</formula>
    </cfRule>
  </conditionalFormatting>
  <conditionalFormatting sqref="M13:M27">
    <cfRule type="cellIs" dxfId="6454" priority="14" operator="equal">
      <formula>"varies"</formula>
    </cfRule>
  </conditionalFormatting>
  <conditionalFormatting sqref="M40:M54">
    <cfRule type="cellIs" dxfId="6453" priority="13" operator="equal">
      <formula>"varies"</formula>
    </cfRule>
  </conditionalFormatting>
  <conditionalFormatting sqref="H14">
    <cfRule type="cellIs" dxfId="6452" priority="12" operator="equal">
      <formula>"varies"</formula>
    </cfRule>
  </conditionalFormatting>
  <conditionalFormatting sqref="H15">
    <cfRule type="cellIs" dxfId="6451" priority="11" operator="equal">
      <formula>"varies"</formula>
    </cfRule>
  </conditionalFormatting>
  <conditionalFormatting sqref="H16:H26">
    <cfRule type="cellIs" dxfId="6450" priority="10" operator="equal">
      <formula>"varies"</formula>
    </cfRule>
  </conditionalFormatting>
  <conditionalFormatting sqref="H41">
    <cfRule type="cellIs" dxfId="6449" priority="9" operator="equal">
      <formula>"varies"</formula>
    </cfRule>
  </conditionalFormatting>
  <conditionalFormatting sqref="H42">
    <cfRule type="cellIs" dxfId="6448" priority="8" operator="equal">
      <formula>"varies"</formula>
    </cfRule>
  </conditionalFormatting>
  <conditionalFormatting sqref="H43:H53">
    <cfRule type="cellIs" dxfId="6447" priority="7" operator="equal">
      <formula>"varies"</formula>
    </cfRule>
  </conditionalFormatting>
  <conditionalFormatting sqref="R14">
    <cfRule type="cellIs" dxfId="6446" priority="6" operator="equal">
      <formula>"varies"</formula>
    </cfRule>
  </conditionalFormatting>
  <conditionalFormatting sqref="R15">
    <cfRule type="cellIs" dxfId="6445" priority="5" operator="equal">
      <formula>"varies"</formula>
    </cfRule>
  </conditionalFormatting>
  <conditionalFormatting sqref="R16:R26">
    <cfRule type="cellIs" dxfId="6444" priority="4" operator="equal">
      <formula>"varies"</formula>
    </cfRule>
  </conditionalFormatting>
  <conditionalFormatting sqref="R41">
    <cfRule type="cellIs" dxfId="6443" priority="3" operator="equal">
      <formula>"varies"</formula>
    </cfRule>
  </conditionalFormatting>
  <conditionalFormatting sqref="R42">
    <cfRule type="cellIs" dxfId="6442" priority="2" operator="equal">
      <formula>"varies"</formula>
    </cfRule>
  </conditionalFormatting>
  <conditionalFormatting sqref="R43:R53">
    <cfRule type="cellIs" dxfId="6441"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270</v>
      </c>
      <c r="E7" s="332" t="s">
        <v>787</v>
      </c>
      <c r="F7" s="332"/>
      <c r="G7" s="332"/>
      <c r="H7" s="332"/>
      <c r="I7" s="332"/>
      <c r="J7" s="333"/>
      <c r="K7" s="132"/>
      <c r="L7" s="331"/>
      <c r="M7" s="332"/>
      <c r="N7" s="1012" t="s">
        <v>271</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272</v>
      </c>
      <c r="E34" s="332" t="s">
        <v>787</v>
      </c>
      <c r="F34" s="332"/>
      <c r="G34" s="332"/>
      <c r="H34" s="332"/>
      <c r="I34" s="332"/>
      <c r="J34" s="333"/>
      <c r="K34" s="132"/>
      <c r="L34" s="331"/>
      <c r="M34" s="332"/>
      <c r="N34" s="1012" t="s">
        <v>273</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6440" priority="106" operator="equal">
      <formula>"varies"</formula>
    </cfRule>
  </conditionalFormatting>
  <conditionalFormatting sqref="N13:N27">
    <cfRule type="cellIs" dxfId="6439" priority="105" operator="equal">
      <formula>"varies"</formula>
    </cfRule>
  </conditionalFormatting>
  <conditionalFormatting sqref="N40:N54">
    <cfRule type="cellIs" dxfId="6438" priority="104" operator="equal">
      <formula>"varies"</formula>
    </cfRule>
  </conditionalFormatting>
  <conditionalFormatting sqref="N40:N54">
    <cfRule type="cellIs" dxfId="6437" priority="103" operator="equal">
      <formula>"varies"</formula>
    </cfRule>
  </conditionalFormatting>
  <conditionalFormatting sqref="D40:D54">
    <cfRule type="cellIs" dxfId="6436" priority="102" operator="equal">
      <formula>"varies"</formula>
    </cfRule>
  </conditionalFormatting>
  <conditionalFormatting sqref="D40:D54">
    <cfRule type="cellIs" dxfId="6435" priority="101" operator="equal">
      <formula>"varies"</formula>
    </cfRule>
  </conditionalFormatting>
  <conditionalFormatting sqref="N40:N54">
    <cfRule type="cellIs" dxfId="6434" priority="100" operator="equal">
      <formula>"varies"</formula>
    </cfRule>
  </conditionalFormatting>
  <conditionalFormatting sqref="N13:N27">
    <cfRule type="cellIs" dxfId="6433" priority="99" operator="equal">
      <formula>"varies"</formula>
    </cfRule>
  </conditionalFormatting>
  <conditionalFormatting sqref="D40:D54">
    <cfRule type="cellIs" dxfId="6432" priority="98" operator="equal">
      <formula>"varies"</formula>
    </cfRule>
  </conditionalFormatting>
  <conditionalFormatting sqref="N40:N54">
    <cfRule type="cellIs" dxfId="6431" priority="97" operator="equal">
      <formula>"varies"</formula>
    </cfRule>
  </conditionalFormatting>
  <conditionalFormatting sqref="C13:C27">
    <cfRule type="cellIs" dxfId="6430" priority="96" operator="equal">
      <formula>"varies"</formula>
    </cfRule>
  </conditionalFormatting>
  <conditionalFormatting sqref="C40:C54">
    <cfRule type="cellIs" dxfId="6429" priority="95" operator="equal">
      <formula>"varies"</formula>
    </cfRule>
  </conditionalFormatting>
  <conditionalFormatting sqref="M13:M27">
    <cfRule type="cellIs" dxfId="6428" priority="94" operator="equal">
      <formula>"varies"</formula>
    </cfRule>
  </conditionalFormatting>
  <conditionalFormatting sqref="M40:M54">
    <cfRule type="cellIs" dxfId="6427" priority="93" operator="equal">
      <formula>"varies"</formula>
    </cfRule>
  </conditionalFormatting>
  <conditionalFormatting sqref="H14">
    <cfRule type="cellIs" dxfId="6426" priority="92" operator="equal">
      <formula>"varies"</formula>
    </cfRule>
  </conditionalFormatting>
  <conditionalFormatting sqref="H15">
    <cfRule type="cellIs" dxfId="6425" priority="91" operator="equal">
      <formula>"varies"</formula>
    </cfRule>
  </conditionalFormatting>
  <conditionalFormatting sqref="H16:H26">
    <cfRule type="cellIs" dxfId="6424" priority="90" operator="equal">
      <formula>"varies"</formula>
    </cfRule>
  </conditionalFormatting>
  <conditionalFormatting sqref="H41">
    <cfRule type="cellIs" dxfId="6423" priority="89" operator="equal">
      <formula>"varies"</formula>
    </cfRule>
  </conditionalFormatting>
  <conditionalFormatting sqref="H42">
    <cfRule type="cellIs" dxfId="6422" priority="88" operator="equal">
      <formula>"varies"</formula>
    </cfRule>
  </conditionalFormatting>
  <conditionalFormatting sqref="H43:H53">
    <cfRule type="cellIs" dxfId="6421" priority="87" operator="equal">
      <formula>"varies"</formula>
    </cfRule>
  </conditionalFormatting>
  <conditionalFormatting sqref="R14">
    <cfRule type="cellIs" dxfId="6420" priority="86" operator="equal">
      <formula>"varies"</formula>
    </cfRule>
  </conditionalFormatting>
  <conditionalFormatting sqref="R15">
    <cfRule type="cellIs" dxfId="6419" priority="85" operator="equal">
      <formula>"varies"</formula>
    </cfRule>
  </conditionalFormatting>
  <conditionalFormatting sqref="R16:R26">
    <cfRule type="cellIs" dxfId="6418" priority="84" operator="equal">
      <formula>"varies"</formula>
    </cfRule>
  </conditionalFormatting>
  <conditionalFormatting sqref="R41">
    <cfRule type="cellIs" dxfId="6417" priority="83" operator="equal">
      <formula>"varies"</formula>
    </cfRule>
  </conditionalFormatting>
  <conditionalFormatting sqref="R42">
    <cfRule type="cellIs" dxfId="6416" priority="82" operator="equal">
      <formula>"varies"</formula>
    </cfRule>
  </conditionalFormatting>
  <conditionalFormatting sqref="R43:R53">
    <cfRule type="cellIs" dxfId="6415" priority="81" operator="equal">
      <formula>"varies"</formula>
    </cfRule>
  </conditionalFormatting>
  <conditionalFormatting sqref="C40">
    <cfRule type="cellIs" dxfId="6414" priority="80" operator="equal">
      <formula>"varies"</formula>
    </cfRule>
  </conditionalFormatting>
  <conditionalFormatting sqref="D13:D27">
    <cfRule type="cellIs" dxfId="6413" priority="79" operator="equal">
      <formula>"varies"</formula>
    </cfRule>
  </conditionalFormatting>
  <conditionalFormatting sqref="N13:N27">
    <cfRule type="cellIs" dxfId="6412" priority="78" operator="equal">
      <formula>"varies"</formula>
    </cfRule>
  </conditionalFormatting>
  <conditionalFormatting sqref="N40:N54">
    <cfRule type="cellIs" dxfId="6411" priority="77" operator="equal">
      <formula>"varies"</formula>
    </cfRule>
  </conditionalFormatting>
  <conditionalFormatting sqref="N40:N54">
    <cfRule type="cellIs" dxfId="6410" priority="76" operator="equal">
      <formula>"varies"</formula>
    </cfRule>
  </conditionalFormatting>
  <conditionalFormatting sqref="D40:D54">
    <cfRule type="cellIs" dxfId="6409" priority="75" operator="equal">
      <formula>"varies"</formula>
    </cfRule>
  </conditionalFormatting>
  <conditionalFormatting sqref="D40:D54">
    <cfRule type="cellIs" dxfId="6408" priority="74" operator="equal">
      <formula>"varies"</formula>
    </cfRule>
  </conditionalFormatting>
  <conditionalFormatting sqref="N40:N54">
    <cfRule type="cellIs" dxfId="6407" priority="73" operator="equal">
      <formula>"varies"</formula>
    </cfRule>
  </conditionalFormatting>
  <conditionalFormatting sqref="N13:N27">
    <cfRule type="cellIs" dxfId="6406" priority="72" operator="equal">
      <formula>"varies"</formula>
    </cfRule>
  </conditionalFormatting>
  <conditionalFormatting sqref="D40:D54">
    <cfRule type="cellIs" dxfId="6405" priority="71" operator="equal">
      <formula>"varies"</formula>
    </cfRule>
  </conditionalFormatting>
  <conditionalFormatting sqref="N40:N54">
    <cfRule type="cellIs" dxfId="6404" priority="70" operator="equal">
      <formula>"varies"</formula>
    </cfRule>
  </conditionalFormatting>
  <conditionalFormatting sqref="C13:C27">
    <cfRule type="cellIs" dxfId="6403" priority="69" operator="equal">
      <formula>"varies"</formula>
    </cfRule>
  </conditionalFormatting>
  <conditionalFormatting sqref="C40:C54">
    <cfRule type="cellIs" dxfId="6402" priority="68" operator="equal">
      <formula>"varies"</formula>
    </cfRule>
  </conditionalFormatting>
  <conditionalFormatting sqref="M13:M27">
    <cfRule type="cellIs" dxfId="6401" priority="67" operator="equal">
      <formula>"varies"</formula>
    </cfRule>
  </conditionalFormatting>
  <conditionalFormatting sqref="M40:M54">
    <cfRule type="cellIs" dxfId="6400" priority="66" operator="equal">
      <formula>"varies"</formula>
    </cfRule>
  </conditionalFormatting>
  <conditionalFormatting sqref="H14">
    <cfRule type="cellIs" dxfId="6399" priority="65" operator="equal">
      <formula>"varies"</formula>
    </cfRule>
  </conditionalFormatting>
  <conditionalFormatting sqref="H15">
    <cfRule type="cellIs" dxfId="6398" priority="64" operator="equal">
      <formula>"varies"</formula>
    </cfRule>
  </conditionalFormatting>
  <conditionalFormatting sqref="H16:H26">
    <cfRule type="cellIs" dxfId="6397" priority="63" operator="equal">
      <formula>"varies"</formula>
    </cfRule>
  </conditionalFormatting>
  <conditionalFormatting sqref="H41">
    <cfRule type="cellIs" dxfId="6396" priority="62" operator="equal">
      <formula>"varies"</formula>
    </cfRule>
  </conditionalFormatting>
  <conditionalFormatting sqref="H42">
    <cfRule type="cellIs" dxfId="6395" priority="61" operator="equal">
      <formula>"varies"</formula>
    </cfRule>
  </conditionalFormatting>
  <conditionalFormatting sqref="H43:H53">
    <cfRule type="cellIs" dxfId="6394" priority="60" operator="equal">
      <formula>"varies"</formula>
    </cfRule>
  </conditionalFormatting>
  <conditionalFormatting sqref="R14">
    <cfRule type="cellIs" dxfId="6393" priority="59" operator="equal">
      <formula>"varies"</formula>
    </cfRule>
  </conditionalFormatting>
  <conditionalFormatting sqref="R15">
    <cfRule type="cellIs" dxfId="6392" priority="58" operator="equal">
      <formula>"varies"</formula>
    </cfRule>
  </conditionalFormatting>
  <conditionalFormatting sqref="R16:R26">
    <cfRule type="cellIs" dxfId="6391" priority="57" operator="equal">
      <formula>"varies"</formula>
    </cfRule>
  </conditionalFormatting>
  <conditionalFormatting sqref="R41">
    <cfRule type="cellIs" dxfId="6390" priority="56" operator="equal">
      <formula>"varies"</formula>
    </cfRule>
  </conditionalFormatting>
  <conditionalFormatting sqref="R42">
    <cfRule type="cellIs" dxfId="6389" priority="55" operator="equal">
      <formula>"varies"</formula>
    </cfRule>
  </conditionalFormatting>
  <conditionalFormatting sqref="R43:R53">
    <cfRule type="cellIs" dxfId="6388" priority="54" operator="equal">
      <formula>"varies"</formula>
    </cfRule>
  </conditionalFormatting>
  <conditionalFormatting sqref="M13">
    <cfRule type="cellIs" dxfId="6387" priority="53" operator="equal">
      <formula>"varies"</formula>
    </cfRule>
  </conditionalFormatting>
  <conditionalFormatting sqref="D13:D27">
    <cfRule type="cellIs" dxfId="6386" priority="52" operator="equal">
      <formula>"varies"</formula>
    </cfRule>
  </conditionalFormatting>
  <conditionalFormatting sqref="N13:N27">
    <cfRule type="cellIs" dxfId="6385" priority="51" operator="equal">
      <formula>"varies"</formula>
    </cfRule>
  </conditionalFormatting>
  <conditionalFormatting sqref="N40:N54">
    <cfRule type="cellIs" dxfId="6384" priority="50" operator="equal">
      <formula>"varies"</formula>
    </cfRule>
  </conditionalFormatting>
  <conditionalFormatting sqref="N40:N54">
    <cfRule type="cellIs" dxfId="6383" priority="49" operator="equal">
      <formula>"varies"</formula>
    </cfRule>
  </conditionalFormatting>
  <conditionalFormatting sqref="D40:D54">
    <cfRule type="cellIs" dxfId="6382" priority="48" operator="equal">
      <formula>"varies"</formula>
    </cfRule>
  </conditionalFormatting>
  <conditionalFormatting sqref="D40:D54">
    <cfRule type="cellIs" dxfId="6381" priority="47" operator="equal">
      <formula>"varies"</formula>
    </cfRule>
  </conditionalFormatting>
  <conditionalFormatting sqref="N40:N54">
    <cfRule type="cellIs" dxfId="6380" priority="46" operator="equal">
      <formula>"varies"</formula>
    </cfRule>
  </conditionalFormatting>
  <conditionalFormatting sqref="N13:N27">
    <cfRule type="cellIs" dxfId="6379" priority="45" operator="equal">
      <formula>"varies"</formula>
    </cfRule>
  </conditionalFormatting>
  <conditionalFormatting sqref="D40:D54">
    <cfRule type="cellIs" dxfId="6378" priority="44" operator="equal">
      <formula>"varies"</formula>
    </cfRule>
  </conditionalFormatting>
  <conditionalFormatting sqref="N40:N54">
    <cfRule type="cellIs" dxfId="6377" priority="43" operator="equal">
      <formula>"varies"</formula>
    </cfRule>
  </conditionalFormatting>
  <conditionalFormatting sqref="C13:C27">
    <cfRule type="cellIs" dxfId="6376" priority="42" operator="equal">
      <formula>"varies"</formula>
    </cfRule>
  </conditionalFormatting>
  <conditionalFormatting sqref="C40:C54">
    <cfRule type="cellIs" dxfId="6375" priority="41" operator="equal">
      <formula>"varies"</formula>
    </cfRule>
  </conditionalFormatting>
  <conditionalFormatting sqref="M13:M27">
    <cfRule type="cellIs" dxfId="6374" priority="40" operator="equal">
      <formula>"varies"</formula>
    </cfRule>
  </conditionalFormatting>
  <conditionalFormatting sqref="M40:M54">
    <cfRule type="cellIs" dxfId="6373" priority="39" operator="equal">
      <formula>"varies"</formula>
    </cfRule>
  </conditionalFormatting>
  <conditionalFormatting sqref="H14">
    <cfRule type="cellIs" dxfId="6372" priority="38" operator="equal">
      <formula>"varies"</formula>
    </cfRule>
  </conditionalFormatting>
  <conditionalFormatting sqref="H15">
    <cfRule type="cellIs" dxfId="6371" priority="37" operator="equal">
      <formula>"varies"</formula>
    </cfRule>
  </conditionalFormatting>
  <conditionalFormatting sqref="H16:H26">
    <cfRule type="cellIs" dxfId="6370" priority="36" operator="equal">
      <formula>"varies"</formula>
    </cfRule>
  </conditionalFormatting>
  <conditionalFormatting sqref="H41">
    <cfRule type="cellIs" dxfId="6369" priority="35" operator="equal">
      <formula>"varies"</formula>
    </cfRule>
  </conditionalFormatting>
  <conditionalFormatting sqref="H42">
    <cfRule type="cellIs" dxfId="6368" priority="34" operator="equal">
      <formula>"varies"</formula>
    </cfRule>
  </conditionalFormatting>
  <conditionalFormatting sqref="H43:H53">
    <cfRule type="cellIs" dxfId="6367" priority="33" operator="equal">
      <formula>"varies"</formula>
    </cfRule>
  </conditionalFormatting>
  <conditionalFormatting sqref="R14">
    <cfRule type="cellIs" dxfId="6366" priority="32" operator="equal">
      <formula>"varies"</formula>
    </cfRule>
  </conditionalFormatting>
  <conditionalFormatting sqref="R15">
    <cfRule type="cellIs" dxfId="6365" priority="31" operator="equal">
      <formula>"varies"</formula>
    </cfRule>
  </conditionalFormatting>
  <conditionalFormatting sqref="R16:R26">
    <cfRule type="cellIs" dxfId="6364" priority="30" operator="equal">
      <formula>"varies"</formula>
    </cfRule>
  </conditionalFormatting>
  <conditionalFormatting sqref="R41">
    <cfRule type="cellIs" dxfId="6363" priority="29" operator="equal">
      <formula>"varies"</formula>
    </cfRule>
  </conditionalFormatting>
  <conditionalFormatting sqref="R42">
    <cfRule type="cellIs" dxfId="6362" priority="28" operator="equal">
      <formula>"varies"</formula>
    </cfRule>
  </conditionalFormatting>
  <conditionalFormatting sqref="R43:R53">
    <cfRule type="cellIs" dxfId="6361" priority="27" operator="equal">
      <formula>"varies"</formula>
    </cfRule>
  </conditionalFormatting>
  <conditionalFormatting sqref="D13:D27">
    <cfRule type="cellIs" dxfId="6360" priority="26" operator="equal">
      <formula>"varies"</formula>
    </cfRule>
  </conditionalFormatting>
  <conditionalFormatting sqref="N13:N27">
    <cfRule type="cellIs" dxfId="6359" priority="25" operator="equal">
      <formula>"varies"</formula>
    </cfRule>
  </conditionalFormatting>
  <conditionalFormatting sqref="N40:N54">
    <cfRule type="cellIs" dxfId="6358" priority="24" operator="equal">
      <formula>"varies"</formula>
    </cfRule>
  </conditionalFormatting>
  <conditionalFormatting sqref="N40:N54">
    <cfRule type="cellIs" dxfId="6357" priority="23" operator="equal">
      <formula>"varies"</formula>
    </cfRule>
  </conditionalFormatting>
  <conditionalFormatting sqref="D40:D54">
    <cfRule type="cellIs" dxfId="6356" priority="22" operator="equal">
      <formula>"varies"</formula>
    </cfRule>
  </conditionalFormatting>
  <conditionalFormatting sqref="D40:D54">
    <cfRule type="cellIs" dxfId="6355" priority="21" operator="equal">
      <formula>"varies"</formula>
    </cfRule>
  </conditionalFormatting>
  <conditionalFormatting sqref="N40:N54">
    <cfRule type="cellIs" dxfId="6354" priority="20" operator="equal">
      <formula>"varies"</formula>
    </cfRule>
  </conditionalFormatting>
  <conditionalFormatting sqref="N13:N27">
    <cfRule type="cellIs" dxfId="6353" priority="19" operator="equal">
      <formula>"varies"</formula>
    </cfRule>
  </conditionalFormatting>
  <conditionalFormatting sqref="D40:D54">
    <cfRule type="cellIs" dxfId="6352" priority="18" operator="equal">
      <formula>"varies"</formula>
    </cfRule>
  </conditionalFormatting>
  <conditionalFormatting sqref="N40:N54">
    <cfRule type="cellIs" dxfId="6351" priority="17" operator="equal">
      <formula>"varies"</formula>
    </cfRule>
  </conditionalFormatting>
  <conditionalFormatting sqref="C13:C27">
    <cfRule type="cellIs" dxfId="6350" priority="16" operator="equal">
      <formula>"varies"</formula>
    </cfRule>
  </conditionalFormatting>
  <conditionalFormatting sqref="C40:C54">
    <cfRule type="cellIs" dxfId="6349" priority="15" operator="equal">
      <formula>"varies"</formula>
    </cfRule>
  </conditionalFormatting>
  <conditionalFormatting sqref="M13:M27">
    <cfRule type="cellIs" dxfId="6348" priority="14" operator="equal">
      <formula>"varies"</formula>
    </cfRule>
  </conditionalFormatting>
  <conditionalFormatting sqref="M40:M54">
    <cfRule type="cellIs" dxfId="6347" priority="13" operator="equal">
      <formula>"varies"</formula>
    </cfRule>
  </conditionalFormatting>
  <conditionalFormatting sqref="H14">
    <cfRule type="cellIs" dxfId="6346" priority="12" operator="equal">
      <formula>"varies"</formula>
    </cfRule>
  </conditionalFormatting>
  <conditionalFormatting sqref="H15">
    <cfRule type="cellIs" dxfId="6345" priority="11" operator="equal">
      <formula>"varies"</formula>
    </cfRule>
  </conditionalFormatting>
  <conditionalFormatting sqref="H16:H26">
    <cfRule type="cellIs" dxfId="6344" priority="10" operator="equal">
      <formula>"varies"</formula>
    </cfRule>
  </conditionalFormatting>
  <conditionalFormatting sqref="H41">
    <cfRule type="cellIs" dxfId="6343" priority="9" operator="equal">
      <formula>"varies"</formula>
    </cfRule>
  </conditionalFormatting>
  <conditionalFormatting sqref="H42">
    <cfRule type="cellIs" dxfId="6342" priority="8" operator="equal">
      <formula>"varies"</formula>
    </cfRule>
  </conditionalFormatting>
  <conditionalFormatting sqref="H43:H53">
    <cfRule type="cellIs" dxfId="6341" priority="7" operator="equal">
      <formula>"varies"</formula>
    </cfRule>
  </conditionalFormatting>
  <conditionalFormatting sqref="R14">
    <cfRule type="cellIs" dxfId="6340" priority="6" operator="equal">
      <formula>"varies"</formula>
    </cfRule>
  </conditionalFormatting>
  <conditionalFormatting sqref="R15">
    <cfRule type="cellIs" dxfId="6339" priority="5" operator="equal">
      <formula>"varies"</formula>
    </cfRule>
  </conditionalFormatting>
  <conditionalFormatting sqref="R16:R26">
    <cfRule type="cellIs" dxfId="6338" priority="4" operator="equal">
      <formula>"varies"</formula>
    </cfRule>
  </conditionalFormatting>
  <conditionalFormatting sqref="R41">
    <cfRule type="cellIs" dxfId="6337" priority="3" operator="equal">
      <formula>"varies"</formula>
    </cfRule>
  </conditionalFormatting>
  <conditionalFormatting sqref="R42">
    <cfRule type="cellIs" dxfId="6336" priority="2" operator="equal">
      <formula>"varies"</formula>
    </cfRule>
  </conditionalFormatting>
  <conditionalFormatting sqref="R43:R53">
    <cfRule type="cellIs" dxfId="6335"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274</v>
      </c>
      <c r="E7" s="332" t="s">
        <v>787</v>
      </c>
      <c r="F7" s="332"/>
      <c r="G7" s="332"/>
      <c r="H7" s="332"/>
      <c r="I7" s="332"/>
      <c r="J7" s="333"/>
      <c r="K7" s="132"/>
      <c r="L7" s="331"/>
      <c r="M7" s="332"/>
      <c r="N7" s="1012" t="s">
        <v>275</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276</v>
      </c>
      <c r="E34" s="332" t="s">
        <v>787</v>
      </c>
      <c r="F34" s="332"/>
      <c r="G34" s="332"/>
      <c r="H34" s="332"/>
      <c r="I34" s="332"/>
      <c r="J34" s="333"/>
      <c r="K34" s="132"/>
      <c r="L34" s="331"/>
      <c r="M34" s="332"/>
      <c r="N34" s="1012" t="s">
        <v>277</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6334" priority="106" operator="equal">
      <formula>"varies"</formula>
    </cfRule>
  </conditionalFormatting>
  <conditionalFormatting sqref="N13:N27">
    <cfRule type="cellIs" dxfId="6333" priority="105" operator="equal">
      <formula>"varies"</formula>
    </cfRule>
  </conditionalFormatting>
  <conditionalFormatting sqref="N40:N54">
    <cfRule type="cellIs" dxfId="6332" priority="104" operator="equal">
      <formula>"varies"</formula>
    </cfRule>
  </conditionalFormatting>
  <conditionalFormatting sqref="N40:N54">
    <cfRule type="cellIs" dxfId="6331" priority="103" operator="equal">
      <formula>"varies"</formula>
    </cfRule>
  </conditionalFormatting>
  <conditionalFormatting sqref="D40:D54">
    <cfRule type="cellIs" dxfId="6330" priority="102" operator="equal">
      <formula>"varies"</formula>
    </cfRule>
  </conditionalFormatting>
  <conditionalFormatting sqref="D40:D54">
    <cfRule type="cellIs" dxfId="6329" priority="101" operator="equal">
      <formula>"varies"</formula>
    </cfRule>
  </conditionalFormatting>
  <conditionalFormatting sqref="N40:N54">
    <cfRule type="cellIs" dxfId="6328" priority="100" operator="equal">
      <formula>"varies"</formula>
    </cfRule>
  </conditionalFormatting>
  <conditionalFormatting sqref="N13:N27">
    <cfRule type="cellIs" dxfId="6327" priority="99" operator="equal">
      <formula>"varies"</formula>
    </cfRule>
  </conditionalFormatting>
  <conditionalFormatting sqref="D40:D54">
    <cfRule type="cellIs" dxfId="6326" priority="98" operator="equal">
      <formula>"varies"</formula>
    </cfRule>
  </conditionalFormatting>
  <conditionalFormatting sqref="N40:N54">
    <cfRule type="cellIs" dxfId="6325" priority="97" operator="equal">
      <formula>"varies"</formula>
    </cfRule>
  </conditionalFormatting>
  <conditionalFormatting sqref="C13:C27">
    <cfRule type="cellIs" dxfId="6324" priority="96" operator="equal">
      <formula>"varies"</formula>
    </cfRule>
  </conditionalFormatting>
  <conditionalFormatting sqref="C40:C54">
    <cfRule type="cellIs" dxfId="6323" priority="95" operator="equal">
      <formula>"varies"</formula>
    </cfRule>
  </conditionalFormatting>
  <conditionalFormatting sqref="M13:M27">
    <cfRule type="cellIs" dxfId="6322" priority="94" operator="equal">
      <formula>"varies"</formula>
    </cfRule>
  </conditionalFormatting>
  <conditionalFormatting sqref="M40:M54">
    <cfRule type="cellIs" dxfId="6321" priority="93" operator="equal">
      <formula>"varies"</formula>
    </cfRule>
  </conditionalFormatting>
  <conditionalFormatting sqref="H14">
    <cfRule type="cellIs" dxfId="6320" priority="92" operator="equal">
      <formula>"varies"</formula>
    </cfRule>
  </conditionalFormatting>
  <conditionalFormatting sqref="H15">
    <cfRule type="cellIs" dxfId="6319" priority="91" operator="equal">
      <formula>"varies"</formula>
    </cfRule>
  </conditionalFormatting>
  <conditionalFormatting sqref="H16:H26">
    <cfRule type="cellIs" dxfId="6318" priority="90" operator="equal">
      <formula>"varies"</formula>
    </cfRule>
  </conditionalFormatting>
  <conditionalFormatting sqref="H41">
    <cfRule type="cellIs" dxfId="6317" priority="89" operator="equal">
      <formula>"varies"</formula>
    </cfRule>
  </conditionalFormatting>
  <conditionalFormatting sqref="H42">
    <cfRule type="cellIs" dxfId="6316" priority="88" operator="equal">
      <formula>"varies"</formula>
    </cfRule>
  </conditionalFormatting>
  <conditionalFormatting sqref="H43:H53">
    <cfRule type="cellIs" dxfId="6315" priority="87" operator="equal">
      <formula>"varies"</formula>
    </cfRule>
  </conditionalFormatting>
  <conditionalFormatting sqref="R14">
    <cfRule type="cellIs" dxfId="6314" priority="86" operator="equal">
      <formula>"varies"</formula>
    </cfRule>
  </conditionalFormatting>
  <conditionalFormatting sqref="R15">
    <cfRule type="cellIs" dxfId="6313" priority="85" operator="equal">
      <formula>"varies"</formula>
    </cfRule>
  </conditionalFormatting>
  <conditionalFormatting sqref="R16:R26">
    <cfRule type="cellIs" dxfId="6312" priority="84" operator="equal">
      <formula>"varies"</formula>
    </cfRule>
  </conditionalFormatting>
  <conditionalFormatting sqref="R41">
    <cfRule type="cellIs" dxfId="6311" priority="83" operator="equal">
      <formula>"varies"</formula>
    </cfRule>
  </conditionalFormatting>
  <conditionalFormatting sqref="R42">
    <cfRule type="cellIs" dxfId="6310" priority="82" operator="equal">
      <formula>"varies"</formula>
    </cfRule>
  </conditionalFormatting>
  <conditionalFormatting sqref="R43:R53">
    <cfRule type="cellIs" dxfId="6309" priority="81" operator="equal">
      <formula>"varies"</formula>
    </cfRule>
  </conditionalFormatting>
  <conditionalFormatting sqref="C40">
    <cfRule type="cellIs" dxfId="6308" priority="80" operator="equal">
      <formula>"varies"</formula>
    </cfRule>
  </conditionalFormatting>
  <conditionalFormatting sqref="D13:D27">
    <cfRule type="cellIs" dxfId="6307" priority="79" operator="equal">
      <formula>"varies"</formula>
    </cfRule>
  </conditionalFormatting>
  <conditionalFormatting sqref="N13:N27">
    <cfRule type="cellIs" dxfId="6306" priority="78" operator="equal">
      <formula>"varies"</formula>
    </cfRule>
  </conditionalFormatting>
  <conditionalFormatting sqref="N40:N54">
    <cfRule type="cellIs" dxfId="6305" priority="77" operator="equal">
      <formula>"varies"</formula>
    </cfRule>
  </conditionalFormatting>
  <conditionalFormatting sqref="N40:N54">
    <cfRule type="cellIs" dxfId="6304" priority="76" operator="equal">
      <formula>"varies"</formula>
    </cfRule>
  </conditionalFormatting>
  <conditionalFormatting sqref="D40:D54">
    <cfRule type="cellIs" dxfId="6303" priority="75" operator="equal">
      <formula>"varies"</formula>
    </cfRule>
  </conditionalFormatting>
  <conditionalFormatting sqref="D40:D54">
    <cfRule type="cellIs" dxfId="6302" priority="74" operator="equal">
      <formula>"varies"</formula>
    </cfRule>
  </conditionalFormatting>
  <conditionalFormatting sqref="N40:N54">
    <cfRule type="cellIs" dxfId="6301" priority="73" operator="equal">
      <formula>"varies"</formula>
    </cfRule>
  </conditionalFormatting>
  <conditionalFormatting sqref="N13:N27">
    <cfRule type="cellIs" dxfId="6300" priority="72" operator="equal">
      <formula>"varies"</formula>
    </cfRule>
  </conditionalFormatting>
  <conditionalFormatting sqref="D40:D54">
    <cfRule type="cellIs" dxfId="6299" priority="71" operator="equal">
      <formula>"varies"</formula>
    </cfRule>
  </conditionalFormatting>
  <conditionalFormatting sqref="N40:N54">
    <cfRule type="cellIs" dxfId="6298" priority="70" operator="equal">
      <formula>"varies"</formula>
    </cfRule>
  </conditionalFormatting>
  <conditionalFormatting sqref="C13:C27">
    <cfRule type="cellIs" dxfId="6297" priority="69" operator="equal">
      <formula>"varies"</formula>
    </cfRule>
  </conditionalFormatting>
  <conditionalFormatting sqref="C40:C54">
    <cfRule type="cellIs" dxfId="6296" priority="68" operator="equal">
      <formula>"varies"</formula>
    </cfRule>
  </conditionalFormatting>
  <conditionalFormatting sqref="M13:M27">
    <cfRule type="cellIs" dxfId="6295" priority="67" operator="equal">
      <formula>"varies"</formula>
    </cfRule>
  </conditionalFormatting>
  <conditionalFormatting sqref="M40:M54">
    <cfRule type="cellIs" dxfId="6294" priority="66" operator="equal">
      <formula>"varies"</formula>
    </cfRule>
  </conditionalFormatting>
  <conditionalFormatting sqref="H14">
    <cfRule type="cellIs" dxfId="6293" priority="65" operator="equal">
      <formula>"varies"</formula>
    </cfRule>
  </conditionalFormatting>
  <conditionalFormatting sqref="H15">
    <cfRule type="cellIs" dxfId="6292" priority="64" operator="equal">
      <formula>"varies"</formula>
    </cfRule>
  </conditionalFormatting>
  <conditionalFormatting sqref="H16:H26">
    <cfRule type="cellIs" dxfId="6291" priority="63" operator="equal">
      <formula>"varies"</formula>
    </cfRule>
  </conditionalFormatting>
  <conditionalFormatting sqref="H41">
    <cfRule type="cellIs" dxfId="6290" priority="62" operator="equal">
      <formula>"varies"</formula>
    </cfRule>
  </conditionalFormatting>
  <conditionalFormatting sqref="H42">
    <cfRule type="cellIs" dxfId="6289" priority="61" operator="equal">
      <formula>"varies"</formula>
    </cfRule>
  </conditionalFormatting>
  <conditionalFormatting sqref="H43:H53">
    <cfRule type="cellIs" dxfId="6288" priority="60" operator="equal">
      <formula>"varies"</formula>
    </cfRule>
  </conditionalFormatting>
  <conditionalFormatting sqref="R14">
    <cfRule type="cellIs" dxfId="6287" priority="59" operator="equal">
      <formula>"varies"</formula>
    </cfRule>
  </conditionalFormatting>
  <conditionalFormatting sqref="R15">
    <cfRule type="cellIs" dxfId="6286" priority="58" operator="equal">
      <formula>"varies"</formula>
    </cfRule>
  </conditionalFormatting>
  <conditionalFormatting sqref="R16:R26">
    <cfRule type="cellIs" dxfId="6285" priority="57" operator="equal">
      <formula>"varies"</formula>
    </cfRule>
  </conditionalFormatting>
  <conditionalFormatting sqref="R41">
    <cfRule type="cellIs" dxfId="6284" priority="56" operator="equal">
      <formula>"varies"</formula>
    </cfRule>
  </conditionalFormatting>
  <conditionalFormatting sqref="R42">
    <cfRule type="cellIs" dxfId="6283" priority="55" operator="equal">
      <formula>"varies"</formula>
    </cfRule>
  </conditionalFormatting>
  <conditionalFormatting sqref="R43:R53">
    <cfRule type="cellIs" dxfId="6282" priority="54" operator="equal">
      <formula>"varies"</formula>
    </cfRule>
  </conditionalFormatting>
  <conditionalFormatting sqref="M13">
    <cfRule type="cellIs" dxfId="6281" priority="53" operator="equal">
      <formula>"varies"</formula>
    </cfRule>
  </conditionalFormatting>
  <conditionalFormatting sqref="D13:D27">
    <cfRule type="cellIs" dxfId="6280" priority="52" operator="equal">
      <formula>"varies"</formula>
    </cfRule>
  </conditionalFormatting>
  <conditionalFormatting sqref="N13:N27">
    <cfRule type="cellIs" dxfId="6279" priority="51" operator="equal">
      <formula>"varies"</formula>
    </cfRule>
  </conditionalFormatting>
  <conditionalFormatting sqref="N40:N54">
    <cfRule type="cellIs" dxfId="6278" priority="50" operator="equal">
      <formula>"varies"</formula>
    </cfRule>
  </conditionalFormatting>
  <conditionalFormatting sqref="N40:N54">
    <cfRule type="cellIs" dxfId="6277" priority="49" operator="equal">
      <formula>"varies"</formula>
    </cfRule>
  </conditionalFormatting>
  <conditionalFormatting sqref="D40:D54">
    <cfRule type="cellIs" dxfId="6276" priority="48" operator="equal">
      <formula>"varies"</formula>
    </cfRule>
  </conditionalFormatting>
  <conditionalFormatting sqref="D40:D54">
    <cfRule type="cellIs" dxfId="6275" priority="47" operator="equal">
      <formula>"varies"</formula>
    </cfRule>
  </conditionalFormatting>
  <conditionalFormatting sqref="N40:N54">
    <cfRule type="cellIs" dxfId="6274" priority="46" operator="equal">
      <formula>"varies"</formula>
    </cfRule>
  </conditionalFormatting>
  <conditionalFormatting sqref="N13:N27">
    <cfRule type="cellIs" dxfId="6273" priority="45" operator="equal">
      <formula>"varies"</formula>
    </cfRule>
  </conditionalFormatting>
  <conditionalFormatting sqref="D40:D54">
    <cfRule type="cellIs" dxfId="6272" priority="44" operator="equal">
      <formula>"varies"</formula>
    </cfRule>
  </conditionalFormatting>
  <conditionalFormatting sqref="N40:N54">
    <cfRule type="cellIs" dxfId="6271" priority="43" operator="equal">
      <formula>"varies"</formula>
    </cfRule>
  </conditionalFormatting>
  <conditionalFormatting sqref="C13:C27">
    <cfRule type="cellIs" dxfId="6270" priority="42" operator="equal">
      <formula>"varies"</formula>
    </cfRule>
  </conditionalFormatting>
  <conditionalFormatting sqref="C40:C54">
    <cfRule type="cellIs" dxfId="6269" priority="41" operator="equal">
      <formula>"varies"</formula>
    </cfRule>
  </conditionalFormatting>
  <conditionalFormatting sqref="M13:M27">
    <cfRule type="cellIs" dxfId="6268" priority="40" operator="equal">
      <formula>"varies"</formula>
    </cfRule>
  </conditionalFormatting>
  <conditionalFormatting sqref="M40:M54">
    <cfRule type="cellIs" dxfId="6267" priority="39" operator="equal">
      <formula>"varies"</formula>
    </cfRule>
  </conditionalFormatting>
  <conditionalFormatting sqref="H14">
    <cfRule type="cellIs" dxfId="6266" priority="38" operator="equal">
      <formula>"varies"</formula>
    </cfRule>
  </conditionalFormatting>
  <conditionalFormatting sqref="H15">
    <cfRule type="cellIs" dxfId="6265" priority="37" operator="equal">
      <formula>"varies"</formula>
    </cfRule>
  </conditionalFormatting>
  <conditionalFormatting sqref="H16:H26">
    <cfRule type="cellIs" dxfId="6264" priority="36" operator="equal">
      <formula>"varies"</formula>
    </cfRule>
  </conditionalFormatting>
  <conditionalFormatting sqref="H41">
    <cfRule type="cellIs" dxfId="6263" priority="35" operator="equal">
      <formula>"varies"</formula>
    </cfRule>
  </conditionalFormatting>
  <conditionalFormatting sqref="H42">
    <cfRule type="cellIs" dxfId="6262" priority="34" operator="equal">
      <formula>"varies"</formula>
    </cfRule>
  </conditionalFormatting>
  <conditionalFormatting sqref="H43:H53">
    <cfRule type="cellIs" dxfId="6261" priority="33" operator="equal">
      <formula>"varies"</formula>
    </cfRule>
  </conditionalFormatting>
  <conditionalFormatting sqref="R14">
    <cfRule type="cellIs" dxfId="6260" priority="32" operator="equal">
      <formula>"varies"</formula>
    </cfRule>
  </conditionalFormatting>
  <conditionalFormatting sqref="R15">
    <cfRule type="cellIs" dxfId="6259" priority="31" operator="equal">
      <formula>"varies"</formula>
    </cfRule>
  </conditionalFormatting>
  <conditionalFormatting sqref="R16:R26">
    <cfRule type="cellIs" dxfId="6258" priority="30" operator="equal">
      <formula>"varies"</formula>
    </cfRule>
  </conditionalFormatting>
  <conditionalFormatting sqref="R41">
    <cfRule type="cellIs" dxfId="6257" priority="29" operator="equal">
      <formula>"varies"</formula>
    </cfRule>
  </conditionalFormatting>
  <conditionalFormatting sqref="R42">
    <cfRule type="cellIs" dxfId="6256" priority="28" operator="equal">
      <formula>"varies"</formula>
    </cfRule>
  </conditionalFormatting>
  <conditionalFormatting sqref="R43:R53">
    <cfRule type="cellIs" dxfId="6255" priority="27" operator="equal">
      <formula>"varies"</formula>
    </cfRule>
  </conditionalFormatting>
  <conditionalFormatting sqref="D13:D27">
    <cfRule type="cellIs" dxfId="6254" priority="26" operator="equal">
      <formula>"varies"</formula>
    </cfRule>
  </conditionalFormatting>
  <conditionalFormatting sqref="N13:N27">
    <cfRule type="cellIs" dxfId="6253" priority="25" operator="equal">
      <formula>"varies"</formula>
    </cfRule>
  </conditionalFormatting>
  <conditionalFormatting sqref="N40:N54">
    <cfRule type="cellIs" dxfId="6252" priority="24" operator="equal">
      <formula>"varies"</formula>
    </cfRule>
  </conditionalFormatting>
  <conditionalFormatting sqref="N40:N54">
    <cfRule type="cellIs" dxfId="6251" priority="23" operator="equal">
      <formula>"varies"</formula>
    </cfRule>
  </conditionalFormatting>
  <conditionalFormatting sqref="D40:D54">
    <cfRule type="cellIs" dxfId="6250" priority="22" operator="equal">
      <formula>"varies"</formula>
    </cfRule>
  </conditionalFormatting>
  <conditionalFormatting sqref="D40:D54">
    <cfRule type="cellIs" dxfId="6249" priority="21" operator="equal">
      <formula>"varies"</formula>
    </cfRule>
  </conditionalFormatting>
  <conditionalFormatting sqref="N40:N54">
    <cfRule type="cellIs" dxfId="6248" priority="20" operator="equal">
      <formula>"varies"</formula>
    </cfRule>
  </conditionalFormatting>
  <conditionalFormatting sqref="N13:N27">
    <cfRule type="cellIs" dxfId="6247" priority="19" operator="equal">
      <formula>"varies"</formula>
    </cfRule>
  </conditionalFormatting>
  <conditionalFormatting sqref="D40:D54">
    <cfRule type="cellIs" dxfId="6246" priority="18" operator="equal">
      <formula>"varies"</formula>
    </cfRule>
  </conditionalFormatting>
  <conditionalFormatting sqref="N40:N54">
    <cfRule type="cellIs" dxfId="6245" priority="17" operator="equal">
      <formula>"varies"</formula>
    </cfRule>
  </conditionalFormatting>
  <conditionalFormatting sqref="C13:C27">
    <cfRule type="cellIs" dxfId="6244" priority="16" operator="equal">
      <formula>"varies"</formula>
    </cfRule>
  </conditionalFormatting>
  <conditionalFormatting sqref="C40:C54">
    <cfRule type="cellIs" dxfId="6243" priority="15" operator="equal">
      <formula>"varies"</formula>
    </cfRule>
  </conditionalFormatting>
  <conditionalFormatting sqref="M13:M27">
    <cfRule type="cellIs" dxfId="6242" priority="14" operator="equal">
      <formula>"varies"</formula>
    </cfRule>
  </conditionalFormatting>
  <conditionalFormatting sqref="M40:M54">
    <cfRule type="cellIs" dxfId="6241" priority="13" operator="equal">
      <formula>"varies"</formula>
    </cfRule>
  </conditionalFormatting>
  <conditionalFormatting sqref="H14">
    <cfRule type="cellIs" dxfId="6240" priority="12" operator="equal">
      <formula>"varies"</formula>
    </cfRule>
  </conditionalFormatting>
  <conditionalFormatting sqref="H15">
    <cfRule type="cellIs" dxfId="6239" priority="11" operator="equal">
      <formula>"varies"</formula>
    </cfRule>
  </conditionalFormatting>
  <conditionalFormatting sqref="H16:H26">
    <cfRule type="cellIs" dxfId="6238" priority="10" operator="equal">
      <formula>"varies"</formula>
    </cfRule>
  </conditionalFormatting>
  <conditionalFormatting sqref="H41">
    <cfRule type="cellIs" dxfId="6237" priority="9" operator="equal">
      <formula>"varies"</formula>
    </cfRule>
  </conditionalFormatting>
  <conditionalFormatting sqref="H42">
    <cfRule type="cellIs" dxfId="6236" priority="8" operator="equal">
      <formula>"varies"</formula>
    </cfRule>
  </conditionalFormatting>
  <conditionalFormatting sqref="H43:H53">
    <cfRule type="cellIs" dxfId="6235" priority="7" operator="equal">
      <formula>"varies"</formula>
    </cfRule>
  </conditionalFormatting>
  <conditionalFormatting sqref="R14">
    <cfRule type="cellIs" dxfId="6234" priority="6" operator="equal">
      <formula>"varies"</formula>
    </cfRule>
  </conditionalFormatting>
  <conditionalFormatting sqref="R15">
    <cfRule type="cellIs" dxfId="6233" priority="5" operator="equal">
      <formula>"varies"</formula>
    </cfRule>
  </conditionalFormatting>
  <conditionalFormatting sqref="R16:R26">
    <cfRule type="cellIs" dxfId="6232" priority="4" operator="equal">
      <formula>"varies"</formula>
    </cfRule>
  </conditionalFormatting>
  <conditionalFormatting sqref="R41">
    <cfRule type="cellIs" dxfId="6231" priority="3" operator="equal">
      <formula>"varies"</formula>
    </cfRule>
  </conditionalFormatting>
  <conditionalFormatting sqref="R42">
    <cfRule type="cellIs" dxfId="6230" priority="2" operator="equal">
      <formula>"varies"</formula>
    </cfRule>
  </conditionalFormatting>
  <conditionalFormatting sqref="R43:R53">
    <cfRule type="cellIs" dxfId="6229"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278</v>
      </c>
      <c r="E7" s="332" t="s">
        <v>787</v>
      </c>
      <c r="F7" s="332"/>
      <c r="G7" s="332"/>
      <c r="H7" s="332"/>
      <c r="I7" s="332"/>
      <c r="J7" s="333"/>
      <c r="K7" s="132"/>
      <c r="L7" s="331"/>
      <c r="M7" s="332"/>
      <c r="N7" s="1012" t="s">
        <v>279</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280</v>
      </c>
      <c r="E34" s="332" t="s">
        <v>787</v>
      </c>
      <c r="F34" s="332"/>
      <c r="G34" s="332"/>
      <c r="H34" s="332"/>
      <c r="I34" s="332"/>
      <c r="J34" s="333"/>
      <c r="K34" s="132"/>
      <c r="L34" s="331"/>
      <c r="M34" s="332"/>
      <c r="N34" s="1012" t="s">
        <v>282</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6228" priority="106" operator="equal">
      <formula>"varies"</formula>
    </cfRule>
  </conditionalFormatting>
  <conditionalFormatting sqref="N13:N27">
    <cfRule type="cellIs" dxfId="6227" priority="105" operator="equal">
      <formula>"varies"</formula>
    </cfRule>
  </conditionalFormatting>
  <conditionalFormatting sqref="N40:N54">
    <cfRule type="cellIs" dxfId="6226" priority="104" operator="equal">
      <formula>"varies"</formula>
    </cfRule>
  </conditionalFormatting>
  <conditionalFormatting sqref="N40:N54">
    <cfRule type="cellIs" dxfId="6225" priority="103" operator="equal">
      <formula>"varies"</formula>
    </cfRule>
  </conditionalFormatting>
  <conditionalFormatting sqref="D40:D54">
    <cfRule type="cellIs" dxfId="6224" priority="102" operator="equal">
      <formula>"varies"</formula>
    </cfRule>
  </conditionalFormatting>
  <conditionalFormatting sqref="D40:D54">
    <cfRule type="cellIs" dxfId="6223" priority="101" operator="equal">
      <formula>"varies"</formula>
    </cfRule>
  </conditionalFormatting>
  <conditionalFormatting sqref="N40:N54">
    <cfRule type="cellIs" dxfId="6222" priority="100" operator="equal">
      <formula>"varies"</formula>
    </cfRule>
  </conditionalFormatting>
  <conditionalFormatting sqref="N13:N27">
    <cfRule type="cellIs" dxfId="6221" priority="99" operator="equal">
      <formula>"varies"</formula>
    </cfRule>
  </conditionalFormatting>
  <conditionalFormatting sqref="D40:D54">
    <cfRule type="cellIs" dxfId="6220" priority="98" operator="equal">
      <formula>"varies"</formula>
    </cfRule>
  </conditionalFormatting>
  <conditionalFormatting sqref="N40:N54">
    <cfRule type="cellIs" dxfId="6219" priority="97" operator="equal">
      <formula>"varies"</formula>
    </cfRule>
  </conditionalFormatting>
  <conditionalFormatting sqref="C13:C27">
    <cfRule type="cellIs" dxfId="6218" priority="96" operator="equal">
      <formula>"varies"</formula>
    </cfRule>
  </conditionalFormatting>
  <conditionalFormatting sqref="C40:C54">
    <cfRule type="cellIs" dxfId="6217" priority="95" operator="equal">
      <formula>"varies"</formula>
    </cfRule>
  </conditionalFormatting>
  <conditionalFormatting sqref="M13:M27">
    <cfRule type="cellIs" dxfId="6216" priority="94" operator="equal">
      <formula>"varies"</formula>
    </cfRule>
  </conditionalFormatting>
  <conditionalFormatting sqref="M40:M54">
    <cfRule type="cellIs" dxfId="6215" priority="93" operator="equal">
      <formula>"varies"</formula>
    </cfRule>
  </conditionalFormatting>
  <conditionalFormatting sqref="H14">
    <cfRule type="cellIs" dxfId="6214" priority="92" operator="equal">
      <formula>"varies"</formula>
    </cfRule>
  </conditionalFormatting>
  <conditionalFormatting sqref="H15">
    <cfRule type="cellIs" dxfId="6213" priority="91" operator="equal">
      <formula>"varies"</formula>
    </cfRule>
  </conditionalFormatting>
  <conditionalFormatting sqref="H16:H26">
    <cfRule type="cellIs" dxfId="6212" priority="90" operator="equal">
      <formula>"varies"</formula>
    </cfRule>
  </conditionalFormatting>
  <conditionalFormatting sqref="H41">
    <cfRule type="cellIs" dxfId="6211" priority="89" operator="equal">
      <formula>"varies"</formula>
    </cfRule>
  </conditionalFormatting>
  <conditionalFormatting sqref="H42">
    <cfRule type="cellIs" dxfId="6210" priority="88" operator="equal">
      <formula>"varies"</formula>
    </cfRule>
  </conditionalFormatting>
  <conditionalFormatting sqref="H43:H53">
    <cfRule type="cellIs" dxfId="6209" priority="87" operator="equal">
      <formula>"varies"</formula>
    </cfRule>
  </conditionalFormatting>
  <conditionalFormatting sqref="R14">
    <cfRule type="cellIs" dxfId="6208" priority="86" operator="equal">
      <formula>"varies"</formula>
    </cfRule>
  </conditionalFormatting>
  <conditionalFormatting sqref="R15">
    <cfRule type="cellIs" dxfId="6207" priority="85" operator="equal">
      <formula>"varies"</formula>
    </cfRule>
  </conditionalFormatting>
  <conditionalFormatting sqref="R16:R26">
    <cfRule type="cellIs" dxfId="6206" priority="84" operator="equal">
      <formula>"varies"</formula>
    </cfRule>
  </conditionalFormatting>
  <conditionalFormatting sqref="R41">
    <cfRule type="cellIs" dxfId="6205" priority="83" operator="equal">
      <formula>"varies"</formula>
    </cfRule>
  </conditionalFormatting>
  <conditionalFormatting sqref="R42">
    <cfRule type="cellIs" dxfId="6204" priority="82" operator="equal">
      <formula>"varies"</formula>
    </cfRule>
  </conditionalFormatting>
  <conditionalFormatting sqref="R43:R53">
    <cfRule type="cellIs" dxfId="6203" priority="81" operator="equal">
      <formula>"varies"</formula>
    </cfRule>
  </conditionalFormatting>
  <conditionalFormatting sqref="C40">
    <cfRule type="cellIs" dxfId="6202" priority="80" operator="equal">
      <formula>"varies"</formula>
    </cfRule>
  </conditionalFormatting>
  <conditionalFormatting sqref="D13:D27">
    <cfRule type="cellIs" dxfId="6201" priority="79" operator="equal">
      <formula>"varies"</formula>
    </cfRule>
  </conditionalFormatting>
  <conditionalFormatting sqref="N13:N27">
    <cfRule type="cellIs" dxfId="6200" priority="78" operator="equal">
      <formula>"varies"</formula>
    </cfRule>
  </conditionalFormatting>
  <conditionalFormatting sqref="N40:N54">
    <cfRule type="cellIs" dxfId="6199" priority="77" operator="equal">
      <formula>"varies"</formula>
    </cfRule>
  </conditionalFormatting>
  <conditionalFormatting sqref="N40:N54">
    <cfRule type="cellIs" dxfId="6198" priority="76" operator="equal">
      <formula>"varies"</formula>
    </cfRule>
  </conditionalFormatting>
  <conditionalFormatting sqref="D40:D54">
    <cfRule type="cellIs" dxfId="6197" priority="75" operator="equal">
      <formula>"varies"</formula>
    </cfRule>
  </conditionalFormatting>
  <conditionalFormatting sqref="D40:D54">
    <cfRule type="cellIs" dxfId="6196" priority="74" operator="equal">
      <formula>"varies"</formula>
    </cfRule>
  </conditionalFormatting>
  <conditionalFormatting sqref="N40:N54">
    <cfRule type="cellIs" dxfId="6195" priority="73" operator="equal">
      <formula>"varies"</formula>
    </cfRule>
  </conditionalFormatting>
  <conditionalFormatting sqref="N13:N27">
    <cfRule type="cellIs" dxfId="6194" priority="72" operator="equal">
      <formula>"varies"</formula>
    </cfRule>
  </conditionalFormatting>
  <conditionalFormatting sqref="D40:D54">
    <cfRule type="cellIs" dxfId="6193" priority="71" operator="equal">
      <formula>"varies"</formula>
    </cfRule>
  </conditionalFormatting>
  <conditionalFormatting sqref="N40:N54">
    <cfRule type="cellIs" dxfId="6192" priority="70" operator="equal">
      <formula>"varies"</formula>
    </cfRule>
  </conditionalFormatting>
  <conditionalFormatting sqref="C13:C27">
    <cfRule type="cellIs" dxfId="6191" priority="69" operator="equal">
      <formula>"varies"</formula>
    </cfRule>
  </conditionalFormatting>
  <conditionalFormatting sqref="C40:C54">
    <cfRule type="cellIs" dxfId="6190" priority="68" operator="equal">
      <formula>"varies"</formula>
    </cfRule>
  </conditionalFormatting>
  <conditionalFormatting sqref="M13:M27">
    <cfRule type="cellIs" dxfId="6189" priority="67" operator="equal">
      <formula>"varies"</formula>
    </cfRule>
  </conditionalFormatting>
  <conditionalFormatting sqref="M40:M54">
    <cfRule type="cellIs" dxfId="6188" priority="66" operator="equal">
      <formula>"varies"</formula>
    </cfRule>
  </conditionalFormatting>
  <conditionalFormatting sqref="H14">
    <cfRule type="cellIs" dxfId="6187" priority="65" operator="equal">
      <formula>"varies"</formula>
    </cfRule>
  </conditionalFormatting>
  <conditionalFormatting sqref="H15">
    <cfRule type="cellIs" dxfId="6186" priority="64" operator="equal">
      <formula>"varies"</formula>
    </cfRule>
  </conditionalFormatting>
  <conditionalFormatting sqref="H16:H26">
    <cfRule type="cellIs" dxfId="6185" priority="63" operator="equal">
      <formula>"varies"</formula>
    </cfRule>
  </conditionalFormatting>
  <conditionalFormatting sqref="H41">
    <cfRule type="cellIs" dxfId="6184" priority="62" operator="equal">
      <formula>"varies"</formula>
    </cfRule>
  </conditionalFormatting>
  <conditionalFormatting sqref="H42">
    <cfRule type="cellIs" dxfId="6183" priority="61" operator="equal">
      <formula>"varies"</formula>
    </cfRule>
  </conditionalFormatting>
  <conditionalFormatting sqref="H43:H53">
    <cfRule type="cellIs" dxfId="6182" priority="60" operator="equal">
      <formula>"varies"</formula>
    </cfRule>
  </conditionalFormatting>
  <conditionalFormatting sqref="R14">
    <cfRule type="cellIs" dxfId="6181" priority="59" operator="equal">
      <formula>"varies"</formula>
    </cfRule>
  </conditionalFormatting>
  <conditionalFormatting sqref="R15">
    <cfRule type="cellIs" dxfId="6180" priority="58" operator="equal">
      <formula>"varies"</formula>
    </cfRule>
  </conditionalFormatting>
  <conditionalFormatting sqref="R16:R26">
    <cfRule type="cellIs" dxfId="6179" priority="57" operator="equal">
      <formula>"varies"</formula>
    </cfRule>
  </conditionalFormatting>
  <conditionalFormatting sqref="R41">
    <cfRule type="cellIs" dxfId="6178" priority="56" operator="equal">
      <formula>"varies"</formula>
    </cfRule>
  </conditionalFormatting>
  <conditionalFormatting sqref="R42">
    <cfRule type="cellIs" dxfId="6177" priority="55" operator="equal">
      <formula>"varies"</formula>
    </cfRule>
  </conditionalFormatting>
  <conditionalFormatting sqref="R43:R53">
    <cfRule type="cellIs" dxfId="6176" priority="54" operator="equal">
      <formula>"varies"</formula>
    </cfRule>
  </conditionalFormatting>
  <conditionalFormatting sqref="M13">
    <cfRule type="cellIs" dxfId="6175" priority="53" operator="equal">
      <formula>"varies"</formula>
    </cfRule>
  </conditionalFormatting>
  <conditionalFormatting sqref="D13:D27">
    <cfRule type="cellIs" dxfId="6174" priority="52" operator="equal">
      <formula>"varies"</formula>
    </cfRule>
  </conditionalFormatting>
  <conditionalFormatting sqref="N13:N27">
    <cfRule type="cellIs" dxfId="6173" priority="51" operator="equal">
      <formula>"varies"</formula>
    </cfRule>
  </conditionalFormatting>
  <conditionalFormatting sqref="N40:N54">
    <cfRule type="cellIs" dxfId="6172" priority="50" operator="equal">
      <formula>"varies"</formula>
    </cfRule>
  </conditionalFormatting>
  <conditionalFormatting sqref="N40:N54">
    <cfRule type="cellIs" dxfId="6171" priority="49" operator="equal">
      <formula>"varies"</formula>
    </cfRule>
  </conditionalFormatting>
  <conditionalFormatting sqref="D40:D54">
    <cfRule type="cellIs" dxfId="6170" priority="48" operator="equal">
      <formula>"varies"</formula>
    </cfRule>
  </conditionalFormatting>
  <conditionalFormatting sqref="D40:D54">
    <cfRule type="cellIs" dxfId="6169" priority="47" operator="equal">
      <formula>"varies"</formula>
    </cfRule>
  </conditionalFormatting>
  <conditionalFormatting sqref="N40:N54">
    <cfRule type="cellIs" dxfId="6168" priority="46" operator="equal">
      <formula>"varies"</formula>
    </cfRule>
  </conditionalFormatting>
  <conditionalFormatting sqref="N13:N27">
    <cfRule type="cellIs" dxfId="6167" priority="45" operator="equal">
      <formula>"varies"</formula>
    </cfRule>
  </conditionalFormatting>
  <conditionalFormatting sqref="D40:D54">
    <cfRule type="cellIs" dxfId="6166" priority="44" operator="equal">
      <formula>"varies"</formula>
    </cfRule>
  </conditionalFormatting>
  <conditionalFormatting sqref="N40:N54">
    <cfRule type="cellIs" dxfId="6165" priority="43" operator="equal">
      <formula>"varies"</formula>
    </cfRule>
  </conditionalFormatting>
  <conditionalFormatting sqref="C13:C27">
    <cfRule type="cellIs" dxfId="6164" priority="42" operator="equal">
      <formula>"varies"</formula>
    </cfRule>
  </conditionalFormatting>
  <conditionalFormatting sqref="C40:C54">
    <cfRule type="cellIs" dxfId="6163" priority="41" operator="equal">
      <formula>"varies"</formula>
    </cfRule>
  </conditionalFormatting>
  <conditionalFormatting sqref="M13:M27">
    <cfRule type="cellIs" dxfId="6162" priority="40" operator="equal">
      <formula>"varies"</formula>
    </cfRule>
  </conditionalFormatting>
  <conditionalFormatting sqref="M40:M54">
    <cfRule type="cellIs" dxfId="6161" priority="39" operator="equal">
      <formula>"varies"</formula>
    </cfRule>
  </conditionalFormatting>
  <conditionalFormatting sqref="H14">
    <cfRule type="cellIs" dxfId="6160" priority="38" operator="equal">
      <formula>"varies"</formula>
    </cfRule>
  </conditionalFormatting>
  <conditionalFormatting sqref="H15">
    <cfRule type="cellIs" dxfId="6159" priority="37" operator="equal">
      <formula>"varies"</formula>
    </cfRule>
  </conditionalFormatting>
  <conditionalFormatting sqref="H16:H26">
    <cfRule type="cellIs" dxfId="6158" priority="36" operator="equal">
      <formula>"varies"</formula>
    </cfRule>
  </conditionalFormatting>
  <conditionalFormatting sqref="H41">
    <cfRule type="cellIs" dxfId="6157" priority="35" operator="equal">
      <formula>"varies"</formula>
    </cfRule>
  </conditionalFormatting>
  <conditionalFormatting sqref="H42">
    <cfRule type="cellIs" dxfId="6156" priority="34" operator="equal">
      <formula>"varies"</formula>
    </cfRule>
  </conditionalFormatting>
  <conditionalFormatting sqref="H43:H53">
    <cfRule type="cellIs" dxfId="6155" priority="33" operator="equal">
      <formula>"varies"</formula>
    </cfRule>
  </conditionalFormatting>
  <conditionalFormatting sqref="R14">
    <cfRule type="cellIs" dxfId="6154" priority="32" operator="equal">
      <formula>"varies"</formula>
    </cfRule>
  </conditionalFormatting>
  <conditionalFormatting sqref="R15">
    <cfRule type="cellIs" dxfId="6153" priority="31" operator="equal">
      <formula>"varies"</formula>
    </cfRule>
  </conditionalFormatting>
  <conditionalFormatting sqref="R16:R26">
    <cfRule type="cellIs" dxfId="6152" priority="30" operator="equal">
      <formula>"varies"</formula>
    </cfRule>
  </conditionalFormatting>
  <conditionalFormatting sqref="R41">
    <cfRule type="cellIs" dxfId="6151" priority="29" operator="equal">
      <formula>"varies"</formula>
    </cfRule>
  </conditionalFormatting>
  <conditionalFormatting sqref="R42">
    <cfRule type="cellIs" dxfId="6150" priority="28" operator="equal">
      <formula>"varies"</formula>
    </cfRule>
  </conditionalFormatting>
  <conditionalFormatting sqref="R43:R53">
    <cfRule type="cellIs" dxfId="6149" priority="27" operator="equal">
      <formula>"varies"</formula>
    </cfRule>
  </conditionalFormatting>
  <conditionalFormatting sqref="D13:D27">
    <cfRule type="cellIs" dxfId="6148" priority="26" operator="equal">
      <formula>"varies"</formula>
    </cfRule>
  </conditionalFormatting>
  <conditionalFormatting sqref="N13:N27">
    <cfRule type="cellIs" dxfId="6147" priority="25" operator="equal">
      <formula>"varies"</formula>
    </cfRule>
  </conditionalFormatting>
  <conditionalFormatting sqref="N40:N54">
    <cfRule type="cellIs" dxfId="6146" priority="24" operator="equal">
      <formula>"varies"</formula>
    </cfRule>
  </conditionalFormatting>
  <conditionalFormatting sqref="N40:N54">
    <cfRule type="cellIs" dxfId="6145" priority="23" operator="equal">
      <formula>"varies"</formula>
    </cfRule>
  </conditionalFormatting>
  <conditionalFormatting sqref="D40:D54">
    <cfRule type="cellIs" dxfId="6144" priority="22" operator="equal">
      <formula>"varies"</formula>
    </cfRule>
  </conditionalFormatting>
  <conditionalFormatting sqref="D40:D54">
    <cfRule type="cellIs" dxfId="6143" priority="21" operator="equal">
      <formula>"varies"</formula>
    </cfRule>
  </conditionalFormatting>
  <conditionalFormatting sqref="N40:N54">
    <cfRule type="cellIs" dxfId="6142" priority="20" operator="equal">
      <formula>"varies"</formula>
    </cfRule>
  </conditionalFormatting>
  <conditionalFormatting sqref="N13:N27">
    <cfRule type="cellIs" dxfId="6141" priority="19" operator="equal">
      <formula>"varies"</formula>
    </cfRule>
  </conditionalFormatting>
  <conditionalFormatting sqref="D40:D54">
    <cfRule type="cellIs" dxfId="6140" priority="18" operator="equal">
      <formula>"varies"</formula>
    </cfRule>
  </conditionalFormatting>
  <conditionalFormatting sqref="N40:N54">
    <cfRule type="cellIs" dxfId="6139" priority="17" operator="equal">
      <formula>"varies"</formula>
    </cfRule>
  </conditionalFormatting>
  <conditionalFormatting sqref="C13:C27">
    <cfRule type="cellIs" dxfId="6138" priority="16" operator="equal">
      <formula>"varies"</formula>
    </cfRule>
  </conditionalFormatting>
  <conditionalFormatting sqref="C40:C54">
    <cfRule type="cellIs" dxfId="6137" priority="15" operator="equal">
      <formula>"varies"</formula>
    </cfRule>
  </conditionalFormatting>
  <conditionalFormatting sqref="M13:M27">
    <cfRule type="cellIs" dxfId="6136" priority="14" operator="equal">
      <formula>"varies"</formula>
    </cfRule>
  </conditionalFormatting>
  <conditionalFormatting sqref="M40:M54">
    <cfRule type="cellIs" dxfId="6135" priority="13" operator="equal">
      <formula>"varies"</formula>
    </cfRule>
  </conditionalFormatting>
  <conditionalFormatting sqref="H14">
    <cfRule type="cellIs" dxfId="6134" priority="12" operator="equal">
      <formula>"varies"</formula>
    </cfRule>
  </conditionalFormatting>
  <conditionalFormatting sqref="H15">
    <cfRule type="cellIs" dxfId="6133" priority="11" operator="equal">
      <formula>"varies"</formula>
    </cfRule>
  </conditionalFormatting>
  <conditionalFormatting sqref="H16:H26">
    <cfRule type="cellIs" dxfId="6132" priority="10" operator="equal">
      <formula>"varies"</formula>
    </cfRule>
  </conditionalFormatting>
  <conditionalFormatting sqref="H41">
    <cfRule type="cellIs" dxfId="6131" priority="9" operator="equal">
      <formula>"varies"</formula>
    </cfRule>
  </conditionalFormatting>
  <conditionalFormatting sqref="H42">
    <cfRule type="cellIs" dxfId="6130" priority="8" operator="equal">
      <formula>"varies"</formula>
    </cfRule>
  </conditionalFormatting>
  <conditionalFormatting sqref="H43:H53">
    <cfRule type="cellIs" dxfId="6129" priority="7" operator="equal">
      <formula>"varies"</formula>
    </cfRule>
  </conditionalFormatting>
  <conditionalFormatting sqref="R14">
    <cfRule type="cellIs" dxfId="6128" priority="6" operator="equal">
      <formula>"varies"</formula>
    </cfRule>
  </conditionalFormatting>
  <conditionalFormatting sqref="R15">
    <cfRule type="cellIs" dxfId="6127" priority="5" operator="equal">
      <formula>"varies"</formula>
    </cfRule>
  </conditionalFormatting>
  <conditionalFormatting sqref="R16:R26">
    <cfRule type="cellIs" dxfId="6126" priority="4" operator="equal">
      <formula>"varies"</formula>
    </cfRule>
  </conditionalFormatting>
  <conditionalFormatting sqref="R41">
    <cfRule type="cellIs" dxfId="6125" priority="3" operator="equal">
      <formula>"varies"</formula>
    </cfRule>
  </conditionalFormatting>
  <conditionalFormatting sqref="R42">
    <cfRule type="cellIs" dxfId="6124" priority="2" operator="equal">
      <formula>"varies"</formula>
    </cfRule>
  </conditionalFormatting>
  <conditionalFormatting sqref="R43:R53">
    <cfRule type="cellIs" dxfId="6123"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283</v>
      </c>
      <c r="E7" s="332" t="s">
        <v>787</v>
      </c>
      <c r="F7" s="332"/>
      <c r="G7" s="332"/>
      <c r="H7" s="332"/>
      <c r="I7" s="332"/>
      <c r="J7" s="333"/>
      <c r="K7" s="132"/>
      <c r="L7" s="331"/>
      <c r="M7" s="332"/>
      <c r="N7" s="1012" t="s">
        <v>284</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285</v>
      </c>
      <c r="E34" s="332" t="s">
        <v>787</v>
      </c>
      <c r="F34" s="332"/>
      <c r="G34" s="332"/>
      <c r="H34" s="332"/>
      <c r="I34" s="332"/>
      <c r="J34" s="333"/>
      <c r="K34" s="132"/>
      <c r="L34" s="331"/>
      <c r="M34" s="332"/>
      <c r="N34" s="1012" t="s">
        <v>286</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6122" priority="106" operator="equal">
      <formula>"varies"</formula>
    </cfRule>
  </conditionalFormatting>
  <conditionalFormatting sqref="N13:N27">
    <cfRule type="cellIs" dxfId="6121" priority="105" operator="equal">
      <formula>"varies"</formula>
    </cfRule>
  </conditionalFormatting>
  <conditionalFormatting sqref="N40:N54">
    <cfRule type="cellIs" dxfId="6120" priority="104" operator="equal">
      <formula>"varies"</formula>
    </cfRule>
  </conditionalFormatting>
  <conditionalFormatting sqref="N40:N54">
    <cfRule type="cellIs" dxfId="6119" priority="103" operator="equal">
      <formula>"varies"</formula>
    </cfRule>
  </conditionalFormatting>
  <conditionalFormatting sqref="D40:D54">
    <cfRule type="cellIs" dxfId="6118" priority="102" operator="equal">
      <formula>"varies"</formula>
    </cfRule>
  </conditionalFormatting>
  <conditionalFormatting sqref="D40:D54">
    <cfRule type="cellIs" dxfId="6117" priority="101" operator="equal">
      <formula>"varies"</formula>
    </cfRule>
  </conditionalFormatting>
  <conditionalFormatting sqref="N40:N54">
    <cfRule type="cellIs" dxfId="6116" priority="100" operator="equal">
      <formula>"varies"</formula>
    </cfRule>
  </conditionalFormatting>
  <conditionalFormatting sqref="N13:N27">
    <cfRule type="cellIs" dxfId="6115" priority="99" operator="equal">
      <formula>"varies"</formula>
    </cfRule>
  </conditionalFormatting>
  <conditionalFormatting sqref="D40:D54">
    <cfRule type="cellIs" dxfId="6114" priority="98" operator="equal">
      <formula>"varies"</formula>
    </cfRule>
  </conditionalFormatting>
  <conditionalFormatting sqref="N40:N54">
    <cfRule type="cellIs" dxfId="6113" priority="97" operator="equal">
      <formula>"varies"</formula>
    </cfRule>
  </conditionalFormatting>
  <conditionalFormatting sqref="C13:C27">
    <cfRule type="cellIs" dxfId="6112" priority="96" operator="equal">
      <formula>"varies"</formula>
    </cfRule>
  </conditionalFormatting>
  <conditionalFormatting sqref="C40:C54">
    <cfRule type="cellIs" dxfId="6111" priority="95" operator="equal">
      <formula>"varies"</formula>
    </cfRule>
  </conditionalFormatting>
  <conditionalFormatting sqref="M13:M27">
    <cfRule type="cellIs" dxfId="6110" priority="94" operator="equal">
      <formula>"varies"</formula>
    </cfRule>
  </conditionalFormatting>
  <conditionalFormatting sqref="M40:M54">
    <cfRule type="cellIs" dxfId="6109" priority="93" operator="equal">
      <formula>"varies"</formula>
    </cfRule>
  </conditionalFormatting>
  <conditionalFormatting sqref="H14">
    <cfRule type="cellIs" dxfId="6108" priority="92" operator="equal">
      <formula>"varies"</formula>
    </cfRule>
  </conditionalFormatting>
  <conditionalFormatting sqref="H15">
    <cfRule type="cellIs" dxfId="6107" priority="91" operator="equal">
      <formula>"varies"</formula>
    </cfRule>
  </conditionalFormatting>
  <conditionalFormatting sqref="H16:H26">
    <cfRule type="cellIs" dxfId="6106" priority="90" operator="equal">
      <formula>"varies"</formula>
    </cfRule>
  </conditionalFormatting>
  <conditionalFormatting sqref="H41">
    <cfRule type="cellIs" dxfId="6105" priority="89" operator="equal">
      <formula>"varies"</formula>
    </cfRule>
  </conditionalFormatting>
  <conditionalFormatting sqref="H42">
    <cfRule type="cellIs" dxfId="6104" priority="88" operator="equal">
      <formula>"varies"</formula>
    </cfRule>
  </conditionalFormatting>
  <conditionalFormatting sqref="H43:H53">
    <cfRule type="cellIs" dxfId="6103" priority="87" operator="equal">
      <formula>"varies"</formula>
    </cfRule>
  </conditionalFormatting>
  <conditionalFormatting sqref="R14">
    <cfRule type="cellIs" dxfId="6102" priority="86" operator="equal">
      <formula>"varies"</formula>
    </cfRule>
  </conditionalFormatting>
  <conditionalFormatting sqref="R15">
    <cfRule type="cellIs" dxfId="6101" priority="85" operator="equal">
      <formula>"varies"</formula>
    </cfRule>
  </conditionalFormatting>
  <conditionalFormatting sqref="R16:R26">
    <cfRule type="cellIs" dxfId="6100" priority="84" operator="equal">
      <formula>"varies"</formula>
    </cfRule>
  </conditionalFormatting>
  <conditionalFormatting sqref="R41">
    <cfRule type="cellIs" dxfId="6099" priority="83" operator="equal">
      <formula>"varies"</formula>
    </cfRule>
  </conditionalFormatting>
  <conditionalFormatting sqref="R42">
    <cfRule type="cellIs" dxfId="6098" priority="82" operator="equal">
      <formula>"varies"</formula>
    </cfRule>
  </conditionalFormatting>
  <conditionalFormatting sqref="R43:R53">
    <cfRule type="cellIs" dxfId="6097" priority="81" operator="equal">
      <formula>"varies"</formula>
    </cfRule>
  </conditionalFormatting>
  <conditionalFormatting sqref="C40">
    <cfRule type="cellIs" dxfId="6096" priority="80" operator="equal">
      <formula>"varies"</formula>
    </cfRule>
  </conditionalFormatting>
  <conditionalFormatting sqref="D13:D27">
    <cfRule type="cellIs" dxfId="6095" priority="79" operator="equal">
      <formula>"varies"</formula>
    </cfRule>
  </conditionalFormatting>
  <conditionalFormatting sqref="N13:N27">
    <cfRule type="cellIs" dxfId="6094" priority="78" operator="equal">
      <formula>"varies"</formula>
    </cfRule>
  </conditionalFormatting>
  <conditionalFormatting sqref="N40:N54">
    <cfRule type="cellIs" dxfId="6093" priority="77" operator="equal">
      <formula>"varies"</formula>
    </cfRule>
  </conditionalFormatting>
  <conditionalFormatting sqref="N40:N54">
    <cfRule type="cellIs" dxfId="6092" priority="76" operator="equal">
      <formula>"varies"</formula>
    </cfRule>
  </conditionalFormatting>
  <conditionalFormatting sqref="D40:D54">
    <cfRule type="cellIs" dxfId="6091" priority="75" operator="equal">
      <formula>"varies"</formula>
    </cfRule>
  </conditionalFormatting>
  <conditionalFormatting sqref="D40:D54">
    <cfRule type="cellIs" dxfId="6090" priority="74" operator="equal">
      <formula>"varies"</formula>
    </cfRule>
  </conditionalFormatting>
  <conditionalFormatting sqref="N40:N54">
    <cfRule type="cellIs" dxfId="6089" priority="73" operator="equal">
      <formula>"varies"</formula>
    </cfRule>
  </conditionalFormatting>
  <conditionalFormatting sqref="N13:N27">
    <cfRule type="cellIs" dxfId="6088" priority="72" operator="equal">
      <formula>"varies"</formula>
    </cfRule>
  </conditionalFormatting>
  <conditionalFormatting sqref="D40:D54">
    <cfRule type="cellIs" dxfId="6087" priority="71" operator="equal">
      <formula>"varies"</formula>
    </cfRule>
  </conditionalFormatting>
  <conditionalFormatting sqref="N40:N54">
    <cfRule type="cellIs" dxfId="6086" priority="70" operator="equal">
      <formula>"varies"</formula>
    </cfRule>
  </conditionalFormatting>
  <conditionalFormatting sqref="C13:C27">
    <cfRule type="cellIs" dxfId="6085" priority="69" operator="equal">
      <formula>"varies"</formula>
    </cfRule>
  </conditionalFormatting>
  <conditionalFormatting sqref="C40:C54">
    <cfRule type="cellIs" dxfId="6084" priority="68" operator="equal">
      <formula>"varies"</formula>
    </cfRule>
  </conditionalFormatting>
  <conditionalFormatting sqref="M13:M27">
    <cfRule type="cellIs" dxfId="6083" priority="67" operator="equal">
      <formula>"varies"</formula>
    </cfRule>
  </conditionalFormatting>
  <conditionalFormatting sqref="M40:M54">
    <cfRule type="cellIs" dxfId="6082" priority="66" operator="equal">
      <formula>"varies"</formula>
    </cfRule>
  </conditionalFormatting>
  <conditionalFormatting sqref="H14">
    <cfRule type="cellIs" dxfId="6081" priority="65" operator="equal">
      <formula>"varies"</formula>
    </cfRule>
  </conditionalFormatting>
  <conditionalFormatting sqref="H15">
    <cfRule type="cellIs" dxfId="6080" priority="64" operator="equal">
      <formula>"varies"</formula>
    </cfRule>
  </conditionalFormatting>
  <conditionalFormatting sqref="H16:H26">
    <cfRule type="cellIs" dxfId="6079" priority="63" operator="equal">
      <formula>"varies"</formula>
    </cfRule>
  </conditionalFormatting>
  <conditionalFormatting sqref="H41">
    <cfRule type="cellIs" dxfId="6078" priority="62" operator="equal">
      <formula>"varies"</formula>
    </cfRule>
  </conditionalFormatting>
  <conditionalFormatting sqref="H42">
    <cfRule type="cellIs" dxfId="6077" priority="61" operator="equal">
      <formula>"varies"</formula>
    </cfRule>
  </conditionalFormatting>
  <conditionalFormatting sqref="H43:H53">
    <cfRule type="cellIs" dxfId="6076" priority="60" operator="equal">
      <formula>"varies"</formula>
    </cfRule>
  </conditionalFormatting>
  <conditionalFormatting sqref="R14">
    <cfRule type="cellIs" dxfId="6075" priority="59" operator="equal">
      <formula>"varies"</formula>
    </cfRule>
  </conditionalFormatting>
  <conditionalFormatting sqref="R15">
    <cfRule type="cellIs" dxfId="6074" priority="58" operator="equal">
      <formula>"varies"</formula>
    </cfRule>
  </conditionalFormatting>
  <conditionalFormatting sqref="R16:R26">
    <cfRule type="cellIs" dxfId="6073" priority="57" operator="equal">
      <formula>"varies"</formula>
    </cfRule>
  </conditionalFormatting>
  <conditionalFormatting sqref="R41">
    <cfRule type="cellIs" dxfId="6072" priority="56" operator="equal">
      <formula>"varies"</formula>
    </cfRule>
  </conditionalFormatting>
  <conditionalFormatting sqref="R42">
    <cfRule type="cellIs" dxfId="6071" priority="55" operator="equal">
      <formula>"varies"</formula>
    </cfRule>
  </conditionalFormatting>
  <conditionalFormatting sqref="R43:R53">
    <cfRule type="cellIs" dxfId="6070" priority="54" operator="equal">
      <formula>"varies"</formula>
    </cfRule>
  </conditionalFormatting>
  <conditionalFormatting sqref="M13">
    <cfRule type="cellIs" dxfId="6069" priority="53" operator="equal">
      <formula>"varies"</formula>
    </cfRule>
  </conditionalFormatting>
  <conditionalFormatting sqref="D13:D27">
    <cfRule type="cellIs" dxfId="6068" priority="52" operator="equal">
      <formula>"varies"</formula>
    </cfRule>
  </conditionalFormatting>
  <conditionalFormatting sqref="N13:N27">
    <cfRule type="cellIs" dxfId="6067" priority="51" operator="equal">
      <formula>"varies"</formula>
    </cfRule>
  </conditionalFormatting>
  <conditionalFormatting sqref="N40:N54">
    <cfRule type="cellIs" dxfId="6066" priority="50" operator="equal">
      <formula>"varies"</formula>
    </cfRule>
  </conditionalFormatting>
  <conditionalFormatting sqref="N40:N54">
    <cfRule type="cellIs" dxfId="6065" priority="49" operator="equal">
      <formula>"varies"</formula>
    </cfRule>
  </conditionalFormatting>
  <conditionalFormatting sqref="D40:D54">
    <cfRule type="cellIs" dxfId="6064" priority="48" operator="equal">
      <formula>"varies"</formula>
    </cfRule>
  </conditionalFormatting>
  <conditionalFormatting sqref="D40:D54">
    <cfRule type="cellIs" dxfId="6063" priority="47" operator="equal">
      <formula>"varies"</formula>
    </cfRule>
  </conditionalFormatting>
  <conditionalFormatting sqref="N40:N54">
    <cfRule type="cellIs" dxfId="6062" priority="46" operator="equal">
      <formula>"varies"</formula>
    </cfRule>
  </conditionalFormatting>
  <conditionalFormatting sqref="N13:N27">
    <cfRule type="cellIs" dxfId="6061" priority="45" operator="equal">
      <formula>"varies"</formula>
    </cfRule>
  </conditionalFormatting>
  <conditionalFormatting sqref="D40:D54">
    <cfRule type="cellIs" dxfId="6060" priority="44" operator="equal">
      <formula>"varies"</formula>
    </cfRule>
  </conditionalFormatting>
  <conditionalFormatting sqref="N40:N54">
    <cfRule type="cellIs" dxfId="6059" priority="43" operator="equal">
      <formula>"varies"</formula>
    </cfRule>
  </conditionalFormatting>
  <conditionalFormatting sqref="C13:C27">
    <cfRule type="cellIs" dxfId="6058" priority="42" operator="equal">
      <formula>"varies"</formula>
    </cfRule>
  </conditionalFormatting>
  <conditionalFormatting sqref="C40:C54">
    <cfRule type="cellIs" dxfId="6057" priority="41" operator="equal">
      <formula>"varies"</formula>
    </cfRule>
  </conditionalFormatting>
  <conditionalFormatting sqref="M13:M27">
    <cfRule type="cellIs" dxfId="6056" priority="40" operator="equal">
      <formula>"varies"</formula>
    </cfRule>
  </conditionalFormatting>
  <conditionalFormatting sqref="M40:M54">
    <cfRule type="cellIs" dxfId="6055" priority="39" operator="equal">
      <formula>"varies"</formula>
    </cfRule>
  </conditionalFormatting>
  <conditionalFormatting sqref="H14">
    <cfRule type="cellIs" dxfId="6054" priority="38" operator="equal">
      <formula>"varies"</formula>
    </cfRule>
  </conditionalFormatting>
  <conditionalFormatting sqref="H15">
    <cfRule type="cellIs" dxfId="6053" priority="37" operator="equal">
      <formula>"varies"</formula>
    </cfRule>
  </conditionalFormatting>
  <conditionalFormatting sqref="H16:H26">
    <cfRule type="cellIs" dxfId="6052" priority="36" operator="equal">
      <formula>"varies"</formula>
    </cfRule>
  </conditionalFormatting>
  <conditionalFormatting sqref="H41">
    <cfRule type="cellIs" dxfId="6051" priority="35" operator="equal">
      <formula>"varies"</formula>
    </cfRule>
  </conditionalFormatting>
  <conditionalFormatting sqref="H42">
    <cfRule type="cellIs" dxfId="6050" priority="34" operator="equal">
      <formula>"varies"</formula>
    </cfRule>
  </conditionalFormatting>
  <conditionalFormatting sqref="H43:H53">
    <cfRule type="cellIs" dxfId="6049" priority="33" operator="equal">
      <formula>"varies"</formula>
    </cfRule>
  </conditionalFormatting>
  <conditionalFormatting sqref="R14">
    <cfRule type="cellIs" dxfId="6048" priority="32" operator="equal">
      <formula>"varies"</formula>
    </cfRule>
  </conditionalFormatting>
  <conditionalFormatting sqref="R15">
    <cfRule type="cellIs" dxfId="6047" priority="31" operator="equal">
      <formula>"varies"</formula>
    </cfRule>
  </conditionalFormatting>
  <conditionalFormatting sqref="R16:R26">
    <cfRule type="cellIs" dxfId="6046" priority="30" operator="equal">
      <formula>"varies"</formula>
    </cfRule>
  </conditionalFormatting>
  <conditionalFormatting sqref="R41">
    <cfRule type="cellIs" dxfId="6045" priority="29" operator="equal">
      <formula>"varies"</formula>
    </cfRule>
  </conditionalFormatting>
  <conditionalFormatting sqref="R42">
    <cfRule type="cellIs" dxfId="6044" priority="28" operator="equal">
      <formula>"varies"</formula>
    </cfRule>
  </conditionalFormatting>
  <conditionalFormatting sqref="R43:R53">
    <cfRule type="cellIs" dxfId="6043" priority="27" operator="equal">
      <formula>"varies"</formula>
    </cfRule>
  </conditionalFormatting>
  <conditionalFormatting sqref="D13:D27">
    <cfRule type="cellIs" dxfId="6042" priority="26" operator="equal">
      <formula>"varies"</formula>
    </cfRule>
  </conditionalFormatting>
  <conditionalFormatting sqref="N13:N27">
    <cfRule type="cellIs" dxfId="6041" priority="25" operator="equal">
      <formula>"varies"</formula>
    </cfRule>
  </conditionalFormatting>
  <conditionalFormatting sqref="N40:N54">
    <cfRule type="cellIs" dxfId="6040" priority="24" operator="equal">
      <formula>"varies"</formula>
    </cfRule>
  </conditionalFormatting>
  <conditionalFormatting sqref="N40:N54">
    <cfRule type="cellIs" dxfId="6039" priority="23" operator="equal">
      <formula>"varies"</formula>
    </cfRule>
  </conditionalFormatting>
  <conditionalFormatting sqref="D40:D54">
    <cfRule type="cellIs" dxfId="6038" priority="22" operator="equal">
      <formula>"varies"</formula>
    </cfRule>
  </conditionalFormatting>
  <conditionalFormatting sqref="D40:D54">
    <cfRule type="cellIs" dxfId="6037" priority="21" operator="equal">
      <formula>"varies"</formula>
    </cfRule>
  </conditionalFormatting>
  <conditionalFormatting sqref="N40:N54">
    <cfRule type="cellIs" dxfId="6036" priority="20" operator="equal">
      <formula>"varies"</formula>
    </cfRule>
  </conditionalFormatting>
  <conditionalFormatting sqref="N13:N27">
    <cfRule type="cellIs" dxfId="6035" priority="19" operator="equal">
      <formula>"varies"</formula>
    </cfRule>
  </conditionalFormatting>
  <conditionalFormatting sqref="D40:D54">
    <cfRule type="cellIs" dxfId="6034" priority="18" operator="equal">
      <formula>"varies"</formula>
    </cfRule>
  </conditionalFormatting>
  <conditionalFormatting sqref="N40:N54">
    <cfRule type="cellIs" dxfId="6033" priority="17" operator="equal">
      <formula>"varies"</formula>
    </cfRule>
  </conditionalFormatting>
  <conditionalFormatting sqref="C13:C27">
    <cfRule type="cellIs" dxfId="6032" priority="16" operator="equal">
      <formula>"varies"</formula>
    </cfRule>
  </conditionalFormatting>
  <conditionalFormatting sqref="C40:C54">
    <cfRule type="cellIs" dxfId="6031" priority="15" operator="equal">
      <formula>"varies"</formula>
    </cfRule>
  </conditionalFormatting>
  <conditionalFormatting sqref="M13:M27">
    <cfRule type="cellIs" dxfId="6030" priority="14" operator="equal">
      <formula>"varies"</formula>
    </cfRule>
  </conditionalFormatting>
  <conditionalFormatting sqref="M40:M54">
    <cfRule type="cellIs" dxfId="6029" priority="13" operator="equal">
      <formula>"varies"</formula>
    </cfRule>
  </conditionalFormatting>
  <conditionalFormatting sqref="H14">
    <cfRule type="cellIs" dxfId="6028" priority="12" operator="equal">
      <formula>"varies"</formula>
    </cfRule>
  </conditionalFormatting>
  <conditionalFormatting sqref="H15">
    <cfRule type="cellIs" dxfId="6027" priority="11" operator="equal">
      <formula>"varies"</formula>
    </cfRule>
  </conditionalFormatting>
  <conditionalFormatting sqref="H16:H26">
    <cfRule type="cellIs" dxfId="6026" priority="10" operator="equal">
      <formula>"varies"</formula>
    </cfRule>
  </conditionalFormatting>
  <conditionalFormatting sqref="H41">
    <cfRule type="cellIs" dxfId="6025" priority="9" operator="equal">
      <formula>"varies"</formula>
    </cfRule>
  </conditionalFormatting>
  <conditionalFormatting sqref="H42">
    <cfRule type="cellIs" dxfId="6024" priority="8" operator="equal">
      <formula>"varies"</formula>
    </cfRule>
  </conditionalFormatting>
  <conditionalFormatting sqref="H43:H53">
    <cfRule type="cellIs" dxfId="6023" priority="7" operator="equal">
      <formula>"varies"</formula>
    </cfRule>
  </conditionalFormatting>
  <conditionalFormatting sqref="R14">
    <cfRule type="cellIs" dxfId="6022" priority="6" operator="equal">
      <formula>"varies"</formula>
    </cfRule>
  </conditionalFormatting>
  <conditionalFormatting sqref="R15">
    <cfRule type="cellIs" dxfId="6021" priority="5" operator="equal">
      <formula>"varies"</formula>
    </cfRule>
  </conditionalFormatting>
  <conditionalFormatting sqref="R16:R26">
    <cfRule type="cellIs" dxfId="6020" priority="4" operator="equal">
      <formula>"varies"</formula>
    </cfRule>
  </conditionalFormatting>
  <conditionalFormatting sqref="R41">
    <cfRule type="cellIs" dxfId="6019" priority="3" operator="equal">
      <formula>"varies"</formula>
    </cfRule>
  </conditionalFormatting>
  <conditionalFormatting sqref="R42">
    <cfRule type="cellIs" dxfId="6018" priority="2" operator="equal">
      <formula>"varies"</formula>
    </cfRule>
  </conditionalFormatting>
  <conditionalFormatting sqref="R43:R53">
    <cfRule type="cellIs" dxfId="6017"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287</v>
      </c>
      <c r="E7" s="332" t="s">
        <v>787</v>
      </c>
      <c r="F7" s="332"/>
      <c r="G7" s="332"/>
      <c r="H7" s="332"/>
      <c r="I7" s="332"/>
      <c r="J7" s="333"/>
      <c r="K7" s="132"/>
      <c r="L7" s="331"/>
      <c r="M7" s="332"/>
      <c r="N7" s="1012" t="s">
        <v>288</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289</v>
      </c>
      <c r="E34" s="332" t="s">
        <v>787</v>
      </c>
      <c r="F34" s="332"/>
      <c r="G34" s="332"/>
      <c r="H34" s="332"/>
      <c r="I34" s="332"/>
      <c r="J34" s="333"/>
      <c r="K34" s="132"/>
      <c r="L34" s="331"/>
      <c r="M34" s="332"/>
      <c r="N34" s="1012" t="s">
        <v>290</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6016" priority="106" operator="equal">
      <formula>"varies"</formula>
    </cfRule>
  </conditionalFormatting>
  <conditionalFormatting sqref="N13:N27">
    <cfRule type="cellIs" dxfId="6015" priority="105" operator="equal">
      <formula>"varies"</formula>
    </cfRule>
  </conditionalFormatting>
  <conditionalFormatting sqref="N40:N54">
    <cfRule type="cellIs" dxfId="6014" priority="104" operator="equal">
      <formula>"varies"</formula>
    </cfRule>
  </conditionalFormatting>
  <conditionalFormatting sqref="N40:N54">
    <cfRule type="cellIs" dxfId="6013" priority="103" operator="equal">
      <formula>"varies"</formula>
    </cfRule>
  </conditionalFormatting>
  <conditionalFormatting sqref="D40:D54">
    <cfRule type="cellIs" dxfId="6012" priority="102" operator="equal">
      <formula>"varies"</formula>
    </cfRule>
  </conditionalFormatting>
  <conditionalFormatting sqref="D40:D54">
    <cfRule type="cellIs" dxfId="6011" priority="101" operator="equal">
      <formula>"varies"</formula>
    </cfRule>
  </conditionalFormatting>
  <conditionalFormatting sqref="N40:N54">
    <cfRule type="cellIs" dxfId="6010" priority="100" operator="equal">
      <formula>"varies"</formula>
    </cfRule>
  </conditionalFormatting>
  <conditionalFormatting sqref="N13:N27">
    <cfRule type="cellIs" dxfId="6009" priority="99" operator="equal">
      <formula>"varies"</formula>
    </cfRule>
  </conditionalFormatting>
  <conditionalFormatting sqref="D40:D54">
    <cfRule type="cellIs" dxfId="6008" priority="98" operator="equal">
      <formula>"varies"</formula>
    </cfRule>
  </conditionalFormatting>
  <conditionalFormatting sqref="N40:N54">
    <cfRule type="cellIs" dxfId="6007" priority="97" operator="equal">
      <formula>"varies"</formula>
    </cfRule>
  </conditionalFormatting>
  <conditionalFormatting sqref="C13:C27">
    <cfRule type="cellIs" dxfId="6006" priority="96" operator="equal">
      <formula>"varies"</formula>
    </cfRule>
  </conditionalFormatting>
  <conditionalFormatting sqref="C40:C54">
    <cfRule type="cellIs" dxfId="6005" priority="95" operator="equal">
      <formula>"varies"</formula>
    </cfRule>
  </conditionalFormatting>
  <conditionalFormatting sqref="M13:M27">
    <cfRule type="cellIs" dxfId="6004" priority="94" operator="equal">
      <formula>"varies"</formula>
    </cfRule>
  </conditionalFormatting>
  <conditionalFormatting sqref="M40:M54">
    <cfRule type="cellIs" dxfId="6003" priority="93" operator="equal">
      <formula>"varies"</formula>
    </cfRule>
  </conditionalFormatting>
  <conditionalFormatting sqref="H14">
    <cfRule type="cellIs" dxfId="6002" priority="92" operator="equal">
      <formula>"varies"</formula>
    </cfRule>
  </conditionalFormatting>
  <conditionalFormatting sqref="H15">
    <cfRule type="cellIs" dxfId="6001" priority="91" operator="equal">
      <formula>"varies"</formula>
    </cfRule>
  </conditionalFormatting>
  <conditionalFormatting sqref="H16:H26">
    <cfRule type="cellIs" dxfId="6000" priority="90" operator="equal">
      <formula>"varies"</formula>
    </cfRule>
  </conditionalFormatting>
  <conditionalFormatting sqref="H41">
    <cfRule type="cellIs" dxfId="5999" priority="89" operator="equal">
      <formula>"varies"</formula>
    </cfRule>
  </conditionalFormatting>
  <conditionalFormatting sqref="H42">
    <cfRule type="cellIs" dxfId="5998" priority="88" operator="equal">
      <formula>"varies"</formula>
    </cfRule>
  </conditionalFormatting>
  <conditionalFormatting sqref="H43:H53">
    <cfRule type="cellIs" dxfId="5997" priority="87" operator="equal">
      <formula>"varies"</formula>
    </cfRule>
  </conditionalFormatting>
  <conditionalFormatting sqref="R14">
    <cfRule type="cellIs" dxfId="5996" priority="86" operator="equal">
      <formula>"varies"</formula>
    </cfRule>
  </conditionalFormatting>
  <conditionalFormatting sqref="R15">
    <cfRule type="cellIs" dxfId="5995" priority="85" operator="equal">
      <formula>"varies"</formula>
    </cfRule>
  </conditionalFormatting>
  <conditionalFormatting sqref="R16:R26">
    <cfRule type="cellIs" dxfId="5994" priority="84" operator="equal">
      <formula>"varies"</formula>
    </cfRule>
  </conditionalFormatting>
  <conditionalFormatting sqref="R41">
    <cfRule type="cellIs" dxfId="5993" priority="83" operator="equal">
      <formula>"varies"</formula>
    </cfRule>
  </conditionalFormatting>
  <conditionalFormatting sqref="R42">
    <cfRule type="cellIs" dxfId="5992" priority="82" operator="equal">
      <formula>"varies"</formula>
    </cfRule>
  </conditionalFormatting>
  <conditionalFormatting sqref="R43:R53">
    <cfRule type="cellIs" dxfId="5991" priority="81" operator="equal">
      <formula>"varies"</formula>
    </cfRule>
  </conditionalFormatting>
  <conditionalFormatting sqref="C40">
    <cfRule type="cellIs" dxfId="5990" priority="80" operator="equal">
      <formula>"varies"</formula>
    </cfRule>
  </conditionalFormatting>
  <conditionalFormatting sqref="D13:D27">
    <cfRule type="cellIs" dxfId="5989" priority="79" operator="equal">
      <formula>"varies"</formula>
    </cfRule>
  </conditionalFormatting>
  <conditionalFormatting sqref="N13:N27">
    <cfRule type="cellIs" dxfId="5988" priority="78" operator="equal">
      <formula>"varies"</formula>
    </cfRule>
  </conditionalFormatting>
  <conditionalFormatting sqref="N40:N54">
    <cfRule type="cellIs" dxfId="5987" priority="77" operator="equal">
      <formula>"varies"</formula>
    </cfRule>
  </conditionalFormatting>
  <conditionalFormatting sqref="N40:N54">
    <cfRule type="cellIs" dxfId="5986" priority="76" operator="equal">
      <formula>"varies"</formula>
    </cfRule>
  </conditionalFormatting>
  <conditionalFormatting sqref="D40:D54">
    <cfRule type="cellIs" dxfId="5985" priority="75" operator="equal">
      <formula>"varies"</formula>
    </cfRule>
  </conditionalFormatting>
  <conditionalFormatting sqref="D40:D54">
    <cfRule type="cellIs" dxfId="5984" priority="74" operator="equal">
      <formula>"varies"</formula>
    </cfRule>
  </conditionalFormatting>
  <conditionalFormatting sqref="N40:N54">
    <cfRule type="cellIs" dxfId="5983" priority="73" operator="equal">
      <formula>"varies"</formula>
    </cfRule>
  </conditionalFormatting>
  <conditionalFormatting sqref="N13:N27">
    <cfRule type="cellIs" dxfId="5982" priority="72" operator="equal">
      <formula>"varies"</formula>
    </cfRule>
  </conditionalFormatting>
  <conditionalFormatting sqref="D40:D54">
    <cfRule type="cellIs" dxfId="5981" priority="71" operator="equal">
      <formula>"varies"</formula>
    </cfRule>
  </conditionalFormatting>
  <conditionalFormatting sqref="N40:N54">
    <cfRule type="cellIs" dxfId="5980" priority="70" operator="equal">
      <formula>"varies"</formula>
    </cfRule>
  </conditionalFormatting>
  <conditionalFormatting sqref="C13:C27">
    <cfRule type="cellIs" dxfId="5979" priority="69" operator="equal">
      <formula>"varies"</formula>
    </cfRule>
  </conditionalFormatting>
  <conditionalFormatting sqref="C40:C54">
    <cfRule type="cellIs" dxfId="5978" priority="68" operator="equal">
      <formula>"varies"</formula>
    </cfRule>
  </conditionalFormatting>
  <conditionalFormatting sqref="M13:M27">
    <cfRule type="cellIs" dxfId="5977" priority="67" operator="equal">
      <formula>"varies"</formula>
    </cfRule>
  </conditionalFormatting>
  <conditionalFormatting sqref="M40:M54">
    <cfRule type="cellIs" dxfId="5976" priority="66" operator="equal">
      <formula>"varies"</formula>
    </cfRule>
  </conditionalFormatting>
  <conditionalFormatting sqref="H14">
    <cfRule type="cellIs" dxfId="5975" priority="65" operator="equal">
      <formula>"varies"</formula>
    </cfRule>
  </conditionalFormatting>
  <conditionalFormatting sqref="H15">
    <cfRule type="cellIs" dxfId="5974" priority="64" operator="equal">
      <formula>"varies"</formula>
    </cfRule>
  </conditionalFormatting>
  <conditionalFormatting sqref="H16:H26">
    <cfRule type="cellIs" dxfId="5973" priority="63" operator="equal">
      <formula>"varies"</formula>
    </cfRule>
  </conditionalFormatting>
  <conditionalFormatting sqref="H41">
    <cfRule type="cellIs" dxfId="5972" priority="62" operator="equal">
      <formula>"varies"</formula>
    </cfRule>
  </conditionalFormatting>
  <conditionalFormatting sqref="H42">
    <cfRule type="cellIs" dxfId="5971" priority="61" operator="equal">
      <formula>"varies"</formula>
    </cfRule>
  </conditionalFormatting>
  <conditionalFormatting sqref="H43:H53">
    <cfRule type="cellIs" dxfId="5970" priority="60" operator="equal">
      <formula>"varies"</formula>
    </cfRule>
  </conditionalFormatting>
  <conditionalFormatting sqref="R14">
    <cfRule type="cellIs" dxfId="5969" priority="59" operator="equal">
      <formula>"varies"</formula>
    </cfRule>
  </conditionalFormatting>
  <conditionalFormatting sqref="R15">
    <cfRule type="cellIs" dxfId="5968" priority="58" operator="equal">
      <formula>"varies"</formula>
    </cfRule>
  </conditionalFormatting>
  <conditionalFormatting sqref="R16:R26">
    <cfRule type="cellIs" dxfId="5967" priority="57" operator="equal">
      <formula>"varies"</formula>
    </cfRule>
  </conditionalFormatting>
  <conditionalFormatting sqref="R41">
    <cfRule type="cellIs" dxfId="5966" priority="56" operator="equal">
      <formula>"varies"</formula>
    </cfRule>
  </conditionalFormatting>
  <conditionalFormatting sqref="R42">
    <cfRule type="cellIs" dxfId="5965" priority="55" operator="equal">
      <formula>"varies"</formula>
    </cfRule>
  </conditionalFormatting>
  <conditionalFormatting sqref="R43:R53">
    <cfRule type="cellIs" dxfId="5964" priority="54" operator="equal">
      <formula>"varies"</formula>
    </cfRule>
  </conditionalFormatting>
  <conditionalFormatting sqref="M13">
    <cfRule type="cellIs" dxfId="5963" priority="53" operator="equal">
      <formula>"varies"</formula>
    </cfRule>
  </conditionalFormatting>
  <conditionalFormatting sqref="D13:D27">
    <cfRule type="cellIs" dxfId="5962" priority="52" operator="equal">
      <formula>"varies"</formula>
    </cfRule>
  </conditionalFormatting>
  <conditionalFormatting sqref="N13:N27">
    <cfRule type="cellIs" dxfId="5961" priority="51" operator="equal">
      <formula>"varies"</formula>
    </cfRule>
  </conditionalFormatting>
  <conditionalFormatting sqref="N40:N54">
    <cfRule type="cellIs" dxfId="5960" priority="50" operator="equal">
      <formula>"varies"</formula>
    </cfRule>
  </conditionalFormatting>
  <conditionalFormatting sqref="N40:N54">
    <cfRule type="cellIs" dxfId="5959" priority="49" operator="equal">
      <formula>"varies"</formula>
    </cfRule>
  </conditionalFormatting>
  <conditionalFormatting sqref="D40:D54">
    <cfRule type="cellIs" dxfId="5958" priority="48" operator="equal">
      <formula>"varies"</formula>
    </cfRule>
  </conditionalFormatting>
  <conditionalFormatting sqref="D40:D54">
    <cfRule type="cellIs" dxfId="5957" priority="47" operator="equal">
      <formula>"varies"</formula>
    </cfRule>
  </conditionalFormatting>
  <conditionalFormatting sqref="N40:N54">
    <cfRule type="cellIs" dxfId="5956" priority="46" operator="equal">
      <formula>"varies"</formula>
    </cfRule>
  </conditionalFormatting>
  <conditionalFormatting sqref="N13:N27">
    <cfRule type="cellIs" dxfId="5955" priority="45" operator="equal">
      <formula>"varies"</formula>
    </cfRule>
  </conditionalFormatting>
  <conditionalFormatting sqref="D40:D54">
    <cfRule type="cellIs" dxfId="5954" priority="44" operator="equal">
      <formula>"varies"</formula>
    </cfRule>
  </conditionalFormatting>
  <conditionalFormatting sqref="N40:N54">
    <cfRule type="cellIs" dxfId="5953" priority="43" operator="equal">
      <formula>"varies"</formula>
    </cfRule>
  </conditionalFormatting>
  <conditionalFormatting sqref="C13:C27">
    <cfRule type="cellIs" dxfId="5952" priority="42" operator="equal">
      <formula>"varies"</formula>
    </cfRule>
  </conditionalFormatting>
  <conditionalFormatting sqref="C40:C54">
    <cfRule type="cellIs" dxfId="5951" priority="41" operator="equal">
      <formula>"varies"</formula>
    </cfRule>
  </conditionalFormatting>
  <conditionalFormatting sqref="M13:M27">
    <cfRule type="cellIs" dxfId="5950" priority="40" operator="equal">
      <formula>"varies"</formula>
    </cfRule>
  </conditionalFormatting>
  <conditionalFormatting sqref="M40:M54">
    <cfRule type="cellIs" dxfId="5949" priority="39" operator="equal">
      <formula>"varies"</formula>
    </cfRule>
  </conditionalFormatting>
  <conditionalFormatting sqref="H14">
    <cfRule type="cellIs" dxfId="5948" priority="38" operator="equal">
      <formula>"varies"</formula>
    </cfRule>
  </conditionalFormatting>
  <conditionalFormatting sqref="H15">
    <cfRule type="cellIs" dxfId="5947" priority="37" operator="equal">
      <formula>"varies"</formula>
    </cfRule>
  </conditionalFormatting>
  <conditionalFormatting sqref="H16:H26">
    <cfRule type="cellIs" dxfId="5946" priority="36" operator="equal">
      <formula>"varies"</formula>
    </cfRule>
  </conditionalFormatting>
  <conditionalFormatting sqref="H41">
    <cfRule type="cellIs" dxfId="5945" priority="35" operator="equal">
      <formula>"varies"</formula>
    </cfRule>
  </conditionalFormatting>
  <conditionalFormatting sqref="H42">
    <cfRule type="cellIs" dxfId="5944" priority="34" operator="equal">
      <formula>"varies"</formula>
    </cfRule>
  </conditionalFormatting>
  <conditionalFormatting sqref="H43:H53">
    <cfRule type="cellIs" dxfId="5943" priority="33" operator="equal">
      <formula>"varies"</formula>
    </cfRule>
  </conditionalFormatting>
  <conditionalFormatting sqref="R14">
    <cfRule type="cellIs" dxfId="5942" priority="32" operator="equal">
      <formula>"varies"</formula>
    </cfRule>
  </conditionalFormatting>
  <conditionalFormatting sqref="R15">
    <cfRule type="cellIs" dxfId="5941" priority="31" operator="equal">
      <formula>"varies"</formula>
    </cfRule>
  </conditionalFormatting>
  <conditionalFormatting sqref="R16:R26">
    <cfRule type="cellIs" dxfId="5940" priority="30" operator="equal">
      <formula>"varies"</formula>
    </cfRule>
  </conditionalFormatting>
  <conditionalFormatting sqref="R41">
    <cfRule type="cellIs" dxfId="5939" priority="29" operator="equal">
      <formula>"varies"</formula>
    </cfRule>
  </conditionalFormatting>
  <conditionalFormatting sqref="R42">
    <cfRule type="cellIs" dxfId="5938" priority="28" operator="equal">
      <formula>"varies"</formula>
    </cfRule>
  </conditionalFormatting>
  <conditionalFormatting sqref="R43:R53">
    <cfRule type="cellIs" dxfId="5937" priority="27" operator="equal">
      <formula>"varies"</formula>
    </cfRule>
  </conditionalFormatting>
  <conditionalFormatting sqref="D13:D27">
    <cfRule type="cellIs" dxfId="5936" priority="26" operator="equal">
      <formula>"varies"</formula>
    </cfRule>
  </conditionalFormatting>
  <conditionalFormatting sqref="N13:N27">
    <cfRule type="cellIs" dxfId="5935" priority="25" operator="equal">
      <formula>"varies"</formula>
    </cfRule>
  </conditionalFormatting>
  <conditionalFormatting sqref="N40:N54">
    <cfRule type="cellIs" dxfId="5934" priority="24" operator="equal">
      <formula>"varies"</formula>
    </cfRule>
  </conditionalFormatting>
  <conditionalFormatting sqref="N40:N54">
    <cfRule type="cellIs" dxfId="5933" priority="23" operator="equal">
      <formula>"varies"</formula>
    </cfRule>
  </conditionalFormatting>
  <conditionalFormatting sqref="D40:D54">
    <cfRule type="cellIs" dxfId="5932" priority="22" operator="equal">
      <formula>"varies"</formula>
    </cfRule>
  </conditionalFormatting>
  <conditionalFormatting sqref="D40:D54">
    <cfRule type="cellIs" dxfId="5931" priority="21" operator="equal">
      <formula>"varies"</formula>
    </cfRule>
  </conditionalFormatting>
  <conditionalFormatting sqref="N40:N54">
    <cfRule type="cellIs" dxfId="5930" priority="20" operator="equal">
      <formula>"varies"</formula>
    </cfRule>
  </conditionalFormatting>
  <conditionalFormatting sqref="N13:N27">
    <cfRule type="cellIs" dxfId="5929" priority="19" operator="equal">
      <formula>"varies"</formula>
    </cfRule>
  </conditionalFormatting>
  <conditionalFormatting sqref="D40:D54">
    <cfRule type="cellIs" dxfId="5928" priority="18" operator="equal">
      <formula>"varies"</formula>
    </cfRule>
  </conditionalFormatting>
  <conditionalFormatting sqref="N40:N54">
    <cfRule type="cellIs" dxfId="5927" priority="17" operator="equal">
      <formula>"varies"</formula>
    </cfRule>
  </conditionalFormatting>
  <conditionalFormatting sqref="C13:C27">
    <cfRule type="cellIs" dxfId="5926" priority="16" operator="equal">
      <formula>"varies"</formula>
    </cfRule>
  </conditionalFormatting>
  <conditionalFormatting sqref="C40:C54">
    <cfRule type="cellIs" dxfId="5925" priority="15" operator="equal">
      <formula>"varies"</formula>
    </cfRule>
  </conditionalFormatting>
  <conditionalFormatting sqref="M13:M27">
    <cfRule type="cellIs" dxfId="5924" priority="14" operator="equal">
      <formula>"varies"</formula>
    </cfRule>
  </conditionalFormatting>
  <conditionalFormatting sqref="M40:M54">
    <cfRule type="cellIs" dxfId="5923" priority="13" operator="equal">
      <formula>"varies"</formula>
    </cfRule>
  </conditionalFormatting>
  <conditionalFormatting sqref="H14">
    <cfRule type="cellIs" dxfId="5922" priority="12" operator="equal">
      <formula>"varies"</formula>
    </cfRule>
  </conditionalFormatting>
  <conditionalFormatting sqref="H15">
    <cfRule type="cellIs" dxfId="5921" priority="11" operator="equal">
      <formula>"varies"</formula>
    </cfRule>
  </conditionalFormatting>
  <conditionalFormatting sqref="H16:H26">
    <cfRule type="cellIs" dxfId="5920" priority="10" operator="equal">
      <formula>"varies"</formula>
    </cfRule>
  </conditionalFormatting>
  <conditionalFormatting sqref="H41">
    <cfRule type="cellIs" dxfId="5919" priority="9" operator="equal">
      <formula>"varies"</formula>
    </cfRule>
  </conditionalFormatting>
  <conditionalFormatting sqref="H42">
    <cfRule type="cellIs" dxfId="5918" priority="8" operator="equal">
      <formula>"varies"</formula>
    </cfRule>
  </conditionalFormatting>
  <conditionalFormatting sqref="H43:H53">
    <cfRule type="cellIs" dxfId="5917" priority="7" operator="equal">
      <formula>"varies"</formula>
    </cfRule>
  </conditionalFormatting>
  <conditionalFormatting sqref="R14">
    <cfRule type="cellIs" dxfId="5916" priority="6" operator="equal">
      <formula>"varies"</formula>
    </cfRule>
  </conditionalFormatting>
  <conditionalFormatting sqref="R15">
    <cfRule type="cellIs" dxfId="5915" priority="5" operator="equal">
      <formula>"varies"</formula>
    </cfRule>
  </conditionalFormatting>
  <conditionalFormatting sqref="R16:R26">
    <cfRule type="cellIs" dxfId="5914" priority="4" operator="equal">
      <formula>"varies"</formula>
    </cfRule>
  </conditionalFormatting>
  <conditionalFormatting sqref="R41">
    <cfRule type="cellIs" dxfId="5913" priority="3" operator="equal">
      <formula>"varies"</formula>
    </cfRule>
  </conditionalFormatting>
  <conditionalFormatting sqref="R42">
    <cfRule type="cellIs" dxfId="5912" priority="2" operator="equal">
      <formula>"varies"</formula>
    </cfRule>
  </conditionalFormatting>
  <conditionalFormatting sqref="R43:R53">
    <cfRule type="cellIs" dxfId="5911"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291</v>
      </c>
      <c r="E7" s="332" t="s">
        <v>787</v>
      </c>
      <c r="F7" s="332"/>
      <c r="G7" s="332"/>
      <c r="H7" s="332"/>
      <c r="I7" s="332"/>
      <c r="J7" s="333"/>
      <c r="K7" s="132"/>
      <c r="L7" s="331"/>
      <c r="M7" s="332"/>
      <c r="N7" s="1012" t="s">
        <v>292</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293</v>
      </c>
      <c r="E34" s="332" t="s">
        <v>787</v>
      </c>
      <c r="F34" s="332"/>
      <c r="G34" s="332"/>
      <c r="H34" s="332"/>
      <c r="I34" s="332"/>
      <c r="J34" s="333"/>
      <c r="K34" s="132"/>
      <c r="L34" s="331"/>
      <c r="M34" s="332"/>
      <c r="N34" s="1012" t="s">
        <v>294</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5910" priority="106" operator="equal">
      <formula>"varies"</formula>
    </cfRule>
  </conditionalFormatting>
  <conditionalFormatting sqref="N13:N27">
    <cfRule type="cellIs" dxfId="5909" priority="105" operator="equal">
      <formula>"varies"</formula>
    </cfRule>
  </conditionalFormatting>
  <conditionalFormatting sqref="N40:N54">
    <cfRule type="cellIs" dxfId="5908" priority="104" operator="equal">
      <formula>"varies"</formula>
    </cfRule>
  </conditionalFormatting>
  <conditionalFormatting sqref="N40:N54">
    <cfRule type="cellIs" dxfId="5907" priority="103" operator="equal">
      <formula>"varies"</formula>
    </cfRule>
  </conditionalFormatting>
  <conditionalFormatting sqref="D40:D54">
    <cfRule type="cellIs" dxfId="5906" priority="102" operator="equal">
      <formula>"varies"</formula>
    </cfRule>
  </conditionalFormatting>
  <conditionalFormatting sqref="D40:D54">
    <cfRule type="cellIs" dxfId="5905" priority="101" operator="equal">
      <formula>"varies"</formula>
    </cfRule>
  </conditionalFormatting>
  <conditionalFormatting sqref="N40:N54">
    <cfRule type="cellIs" dxfId="5904" priority="100" operator="equal">
      <formula>"varies"</formula>
    </cfRule>
  </conditionalFormatting>
  <conditionalFormatting sqref="N13:N27">
    <cfRule type="cellIs" dxfId="5903" priority="99" operator="equal">
      <formula>"varies"</formula>
    </cfRule>
  </conditionalFormatting>
  <conditionalFormatting sqref="D40:D54">
    <cfRule type="cellIs" dxfId="5902" priority="98" operator="equal">
      <formula>"varies"</formula>
    </cfRule>
  </conditionalFormatting>
  <conditionalFormatting sqref="N40:N54">
    <cfRule type="cellIs" dxfId="5901" priority="97" operator="equal">
      <formula>"varies"</formula>
    </cfRule>
  </conditionalFormatting>
  <conditionalFormatting sqref="C13:C27">
    <cfRule type="cellIs" dxfId="5900" priority="96" operator="equal">
      <formula>"varies"</formula>
    </cfRule>
  </conditionalFormatting>
  <conditionalFormatting sqref="C40:C54">
    <cfRule type="cellIs" dxfId="5899" priority="95" operator="equal">
      <formula>"varies"</formula>
    </cfRule>
  </conditionalFormatting>
  <conditionalFormatting sqref="M13:M27">
    <cfRule type="cellIs" dxfId="5898" priority="94" operator="equal">
      <formula>"varies"</formula>
    </cfRule>
  </conditionalFormatting>
  <conditionalFormatting sqref="M40:M54">
    <cfRule type="cellIs" dxfId="5897" priority="93" operator="equal">
      <formula>"varies"</formula>
    </cfRule>
  </conditionalFormatting>
  <conditionalFormatting sqref="H14">
    <cfRule type="cellIs" dxfId="5896" priority="92" operator="equal">
      <formula>"varies"</formula>
    </cfRule>
  </conditionalFormatting>
  <conditionalFormatting sqref="H15">
    <cfRule type="cellIs" dxfId="5895" priority="91" operator="equal">
      <formula>"varies"</formula>
    </cfRule>
  </conditionalFormatting>
  <conditionalFormatting sqref="H16:H26">
    <cfRule type="cellIs" dxfId="5894" priority="90" operator="equal">
      <formula>"varies"</formula>
    </cfRule>
  </conditionalFormatting>
  <conditionalFormatting sqref="H41">
    <cfRule type="cellIs" dxfId="5893" priority="89" operator="equal">
      <formula>"varies"</formula>
    </cfRule>
  </conditionalFormatting>
  <conditionalFormatting sqref="H42">
    <cfRule type="cellIs" dxfId="5892" priority="88" operator="equal">
      <formula>"varies"</formula>
    </cfRule>
  </conditionalFormatting>
  <conditionalFormatting sqref="H43:H53">
    <cfRule type="cellIs" dxfId="5891" priority="87" operator="equal">
      <formula>"varies"</formula>
    </cfRule>
  </conditionalFormatting>
  <conditionalFormatting sqref="R14">
    <cfRule type="cellIs" dxfId="5890" priority="86" operator="equal">
      <formula>"varies"</formula>
    </cfRule>
  </conditionalFormatting>
  <conditionalFormatting sqref="R15">
    <cfRule type="cellIs" dxfId="5889" priority="85" operator="equal">
      <formula>"varies"</formula>
    </cfRule>
  </conditionalFormatting>
  <conditionalFormatting sqref="R16:R26">
    <cfRule type="cellIs" dxfId="5888" priority="84" operator="equal">
      <formula>"varies"</formula>
    </cfRule>
  </conditionalFormatting>
  <conditionalFormatting sqref="R41">
    <cfRule type="cellIs" dxfId="5887" priority="83" operator="equal">
      <formula>"varies"</formula>
    </cfRule>
  </conditionalFormatting>
  <conditionalFormatting sqref="R42">
    <cfRule type="cellIs" dxfId="5886" priority="82" operator="equal">
      <formula>"varies"</formula>
    </cfRule>
  </conditionalFormatting>
  <conditionalFormatting sqref="R43:R53">
    <cfRule type="cellIs" dxfId="5885" priority="81" operator="equal">
      <formula>"varies"</formula>
    </cfRule>
  </conditionalFormatting>
  <conditionalFormatting sqref="C40">
    <cfRule type="cellIs" dxfId="5884" priority="80" operator="equal">
      <formula>"varies"</formula>
    </cfRule>
  </conditionalFormatting>
  <conditionalFormatting sqref="D13:D27">
    <cfRule type="cellIs" dxfId="5883" priority="79" operator="equal">
      <formula>"varies"</formula>
    </cfRule>
  </conditionalFormatting>
  <conditionalFormatting sqref="N13:N27">
    <cfRule type="cellIs" dxfId="5882" priority="78" operator="equal">
      <formula>"varies"</formula>
    </cfRule>
  </conditionalFormatting>
  <conditionalFormatting sqref="N40:N54">
    <cfRule type="cellIs" dxfId="5881" priority="77" operator="equal">
      <formula>"varies"</formula>
    </cfRule>
  </conditionalFormatting>
  <conditionalFormatting sqref="N40:N54">
    <cfRule type="cellIs" dxfId="5880" priority="76" operator="equal">
      <formula>"varies"</formula>
    </cfRule>
  </conditionalFormatting>
  <conditionalFormatting sqref="D40:D54">
    <cfRule type="cellIs" dxfId="5879" priority="75" operator="equal">
      <formula>"varies"</formula>
    </cfRule>
  </conditionalFormatting>
  <conditionalFormatting sqref="D40:D54">
    <cfRule type="cellIs" dxfId="5878" priority="74" operator="equal">
      <formula>"varies"</formula>
    </cfRule>
  </conditionalFormatting>
  <conditionalFormatting sqref="N40:N54">
    <cfRule type="cellIs" dxfId="5877" priority="73" operator="equal">
      <formula>"varies"</formula>
    </cfRule>
  </conditionalFormatting>
  <conditionalFormatting sqref="N13:N27">
    <cfRule type="cellIs" dxfId="5876" priority="72" operator="equal">
      <formula>"varies"</formula>
    </cfRule>
  </conditionalFormatting>
  <conditionalFormatting sqref="D40:D54">
    <cfRule type="cellIs" dxfId="5875" priority="71" operator="equal">
      <formula>"varies"</formula>
    </cfRule>
  </conditionalFormatting>
  <conditionalFormatting sqref="N40:N54">
    <cfRule type="cellIs" dxfId="5874" priority="70" operator="equal">
      <formula>"varies"</formula>
    </cfRule>
  </conditionalFormatting>
  <conditionalFormatting sqref="C13:C27">
    <cfRule type="cellIs" dxfId="5873" priority="69" operator="equal">
      <formula>"varies"</formula>
    </cfRule>
  </conditionalFormatting>
  <conditionalFormatting sqref="C40:C54">
    <cfRule type="cellIs" dxfId="5872" priority="68" operator="equal">
      <formula>"varies"</formula>
    </cfRule>
  </conditionalFormatting>
  <conditionalFormatting sqref="M13:M27">
    <cfRule type="cellIs" dxfId="5871" priority="67" operator="equal">
      <formula>"varies"</formula>
    </cfRule>
  </conditionalFormatting>
  <conditionalFormatting sqref="M40:M54">
    <cfRule type="cellIs" dxfId="5870" priority="66" operator="equal">
      <formula>"varies"</formula>
    </cfRule>
  </conditionalFormatting>
  <conditionalFormatting sqref="H14">
    <cfRule type="cellIs" dxfId="5869" priority="65" operator="equal">
      <formula>"varies"</formula>
    </cfRule>
  </conditionalFormatting>
  <conditionalFormatting sqref="H15">
    <cfRule type="cellIs" dxfId="5868" priority="64" operator="equal">
      <formula>"varies"</formula>
    </cfRule>
  </conditionalFormatting>
  <conditionalFormatting sqref="H16:H26">
    <cfRule type="cellIs" dxfId="5867" priority="63" operator="equal">
      <formula>"varies"</formula>
    </cfRule>
  </conditionalFormatting>
  <conditionalFormatting sqref="H41">
    <cfRule type="cellIs" dxfId="5866" priority="62" operator="equal">
      <formula>"varies"</formula>
    </cfRule>
  </conditionalFormatting>
  <conditionalFormatting sqref="H42">
    <cfRule type="cellIs" dxfId="5865" priority="61" operator="equal">
      <formula>"varies"</formula>
    </cfRule>
  </conditionalFormatting>
  <conditionalFormatting sqref="H43:H53">
    <cfRule type="cellIs" dxfId="5864" priority="60" operator="equal">
      <formula>"varies"</formula>
    </cfRule>
  </conditionalFormatting>
  <conditionalFormatting sqref="R14">
    <cfRule type="cellIs" dxfId="5863" priority="59" operator="equal">
      <formula>"varies"</formula>
    </cfRule>
  </conditionalFormatting>
  <conditionalFormatting sqref="R15">
    <cfRule type="cellIs" dxfId="5862" priority="58" operator="equal">
      <formula>"varies"</formula>
    </cfRule>
  </conditionalFormatting>
  <conditionalFormatting sqref="R16:R26">
    <cfRule type="cellIs" dxfId="5861" priority="57" operator="equal">
      <formula>"varies"</formula>
    </cfRule>
  </conditionalFormatting>
  <conditionalFormatting sqref="R41">
    <cfRule type="cellIs" dxfId="5860" priority="56" operator="equal">
      <formula>"varies"</formula>
    </cfRule>
  </conditionalFormatting>
  <conditionalFormatting sqref="R42">
    <cfRule type="cellIs" dxfId="5859" priority="55" operator="equal">
      <formula>"varies"</formula>
    </cfRule>
  </conditionalFormatting>
  <conditionalFormatting sqref="R43:R53">
    <cfRule type="cellIs" dxfId="5858" priority="54" operator="equal">
      <formula>"varies"</formula>
    </cfRule>
  </conditionalFormatting>
  <conditionalFormatting sqref="M13">
    <cfRule type="cellIs" dxfId="5857" priority="53" operator="equal">
      <formula>"varies"</formula>
    </cfRule>
  </conditionalFormatting>
  <conditionalFormatting sqref="D13:D27">
    <cfRule type="cellIs" dxfId="5856" priority="52" operator="equal">
      <formula>"varies"</formula>
    </cfRule>
  </conditionalFormatting>
  <conditionalFormatting sqref="N13:N27">
    <cfRule type="cellIs" dxfId="5855" priority="51" operator="equal">
      <formula>"varies"</formula>
    </cfRule>
  </conditionalFormatting>
  <conditionalFormatting sqref="N40:N54">
    <cfRule type="cellIs" dxfId="5854" priority="50" operator="equal">
      <formula>"varies"</formula>
    </cfRule>
  </conditionalFormatting>
  <conditionalFormatting sqref="N40:N54">
    <cfRule type="cellIs" dxfId="5853" priority="49" operator="equal">
      <formula>"varies"</formula>
    </cfRule>
  </conditionalFormatting>
  <conditionalFormatting sqref="D40:D54">
    <cfRule type="cellIs" dxfId="5852" priority="48" operator="equal">
      <formula>"varies"</formula>
    </cfRule>
  </conditionalFormatting>
  <conditionalFormatting sqref="D40:D54">
    <cfRule type="cellIs" dxfId="5851" priority="47" operator="equal">
      <formula>"varies"</formula>
    </cfRule>
  </conditionalFormatting>
  <conditionalFormatting sqref="N40:N54">
    <cfRule type="cellIs" dxfId="5850" priority="46" operator="equal">
      <formula>"varies"</formula>
    </cfRule>
  </conditionalFormatting>
  <conditionalFormatting sqref="N13:N27">
    <cfRule type="cellIs" dxfId="5849" priority="45" operator="equal">
      <formula>"varies"</formula>
    </cfRule>
  </conditionalFormatting>
  <conditionalFormatting sqref="D40:D54">
    <cfRule type="cellIs" dxfId="5848" priority="44" operator="equal">
      <formula>"varies"</formula>
    </cfRule>
  </conditionalFormatting>
  <conditionalFormatting sqref="N40:N54">
    <cfRule type="cellIs" dxfId="5847" priority="43" operator="equal">
      <formula>"varies"</formula>
    </cfRule>
  </conditionalFormatting>
  <conditionalFormatting sqref="C13:C27">
    <cfRule type="cellIs" dxfId="5846" priority="42" operator="equal">
      <formula>"varies"</formula>
    </cfRule>
  </conditionalFormatting>
  <conditionalFormatting sqref="C40:C54">
    <cfRule type="cellIs" dxfId="5845" priority="41" operator="equal">
      <formula>"varies"</formula>
    </cfRule>
  </conditionalFormatting>
  <conditionalFormatting sqref="M13:M27">
    <cfRule type="cellIs" dxfId="5844" priority="40" operator="equal">
      <formula>"varies"</formula>
    </cfRule>
  </conditionalFormatting>
  <conditionalFormatting sqref="M40:M54">
    <cfRule type="cellIs" dxfId="5843" priority="39" operator="equal">
      <formula>"varies"</formula>
    </cfRule>
  </conditionalFormatting>
  <conditionalFormatting sqref="H14">
    <cfRule type="cellIs" dxfId="5842" priority="38" operator="equal">
      <formula>"varies"</formula>
    </cfRule>
  </conditionalFormatting>
  <conditionalFormatting sqref="H15">
    <cfRule type="cellIs" dxfId="5841" priority="37" operator="equal">
      <formula>"varies"</formula>
    </cfRule>
  </conditionalFormatting>
  <conditionalFormatting sqref="H16:H26">
    <cfRule type="cellIs" dxfId="5840" priority="36" operator="equal">
      <formula>"varies"</formula>
    </cfRule>
  </conditionalFormatting>
  <conditionalFormatting sqref="H41">
    <cfRule type="cellIs" dxfId="5839" priority="35" operator="equal">
      <formula>"varies"</formula>
    </cfRule>
  </conditionalFormatting>
  <conditionalFormatting sqref="H42">
    <cfRule type="cellIs" dxfId="5838" priority="34" operator="equal">
      <formula>"varies"</formula>
    </cfRule>
  </conditionalFormatting>
  <conditionalFormatting sqref="H43:H53">
    <cfRule type="cellIs" dxfId="5837" priority="33" operator="equal">
      <formula>"varies"</formula>
    </cfRule>
  </conditionalFormatting>
  <conditionalFormatting sqref="R14">
    <cfRule type="cellIs" dxfId="5836" priority="32" operator="equal">
      <formula>"varies"</formula>
    </cfRule>
  </conditionalFormatting>
  <conditionalFormatting sqref="R15">
    <cfRule type="cellIs" dxfId="5835" priority="31" operator="equal">
      <formula>"varies"</formula>
    </cfRule>
  </conditionalFormatting>
  <conditionalFormatting sqref="R16:R26">
    <cfRule type="cellIs" dxfId="5834" priority="30" operator="equal">
      <formula>"varies"</formula>
    </cfRule>
  </conditionalFormatting>
  <conditionalFormatting sqref="R41">
    <cfRule type="cellIs" dxfId="5833" priority="29" operator="equal">
      <formula>"varies"</formula>
    </cfRule>
  </conditionalFormatting>
  <conditionalFormatting sqref="R42">
    <cfRule type="cellIs" dxfId="5832" priority="28" operator="equal">
      <formula>"varies"</formula>
    </cfRule>
  </conditionalFormatting>
  <conditionalFormatting sqref="R43:R53">
    <cfRule type="cellIs" dxfId="5831" priority="27" operator="equal">
      <formula>"varies"</formula>
    </cfRule>
  </conditionalFormatting>
  <conditionalFormatting sqref="D13:D27">
    <cfRule type="cellIs" dxfId="5830" priority="26" operator="equal">
      <formula>"varies"</formula>
    </cfRule>
  </conditionalFormatting>
  <conditionalFormatting sqref="N13:N27">
    <cfRule type="cellIs" dxfId="5829" priority="25" operator="equal">
      <formula>"varies"</formula>
    </cfRule>
  </conditionalFormatting>
  <conditionalFormatting sqref="N40:N54">
    <cfRule type="cellIs" dxfId="5828" priority="24" operator="equal">
      <formula>"varies"</formula>
    </cfRule>
  </conditionalFormatting>
  <conditionalFormatting sqref="N40:N54">
    <cfRule type="cellIs" dxfId="5827" priority="23" operator="equal">
      <formula>"varies"</formula>
    </cfRule>
  </conditionalFormatting>
  <conditionalFormatting sqref="D40:D54">
    <cfRule type="cellIs" dxfId="5826" priority="22" operator="equal">
      <formula>"varies"</formula>
    </cfRule>
  </conditionalFormatting>
  <conditionalFormatting sqref="D40:D54">
    <cfRule type="cellIs" dxfId="5825" priority="21" operator="equal">
      <formula>"varies"</formula>
    </cfRule>
  </conditionalFormatting>
  <conditionalFormatting sqref="N40:N54">
    <cfRule type="cellIs" dxfId="5824" priority="20" operator="equal">
      <formula>"varies"</formula>
    </cfRule>
  </conditionalFormatting>
  <conditionalFormatting sqref="N13:N27">
    <cfRule type="cellIs" dxfId="5823" priority="19" operator="equal">
      <formula>"varies"</formula>
    </cfRule>
  </conditionalFormatting>
  <conditionalFormatting sqref="D40:D54">
    <cfRule type="cellIs" dxfId="5822" priority="18" operator="equal">
      <formula>"varies"</formula>
    </cfRule>
  </conditionalFormatting>
  <conditionalFormatting sqref="N40:N54">
    <cfRule type="cellIs" dxfId="5821" priority="17" operator="equal">
      <formula>"varies"</formula>
    </cfRule>
  </conditionalFormatting>
  <conditionalFormatting sqref="C13:C27">
    <cfRule type="cellIs" dxfId="5820" priority="16" operator="equal">
      <formula>"varies"</formula>
    </cfRule>
  </conditionalFormatting>
  <conditionalFormatting sqref="C40:C54">
    <cfRule type="cellIs" dxfId="5819" priority="15" operator="equal">
      <formula>"varies"</formula>
    </cfRule>
  </conditionalFormatting>
  <conditionalFormatting sqref="M13:M27">
    <cfRule type="cellIs" dxfId="5818" priority="14" operator="equal">
      <formula>"varies"</formula>
    </cfRule>
  </conditionalFormatting>
  <conditionalFormatting sqref="M40:M54">
    <cfRule type="cellIs" dxfId="5817" priority="13" operator="equal">
      <formula>"varies"</formula>
    </cfRule>
  </conditionalFormatting>
  <conditionalFormatting sqref="H14">
    <cfRule type="cellIs" dxfId="5816" priority="12" operator="equal">
      <formula>"varies"</formula>
    </cfRule>
  </conditionalFormatting>
  <conditionalFormatting sqref="H15">
    <cfRule type="cellIs" dxfId="5815" priority="11" operator="equal">
      <formula>"varies"</formula>
    </cfRule>
  </conditionalFormatting>
  <conditionalFormatting sqref="H16:H26">
    <cfRule type="cellIs" dxfId="5814" priority="10" operator="equal">
      <formula>"varies"</formula>
    </cfRule>
  </conditionalFormatting>
  <conditionalFormatting sqref="H41">
    <cfRule type="cellIs" dxfId="5813" priority="9" operator="equal">
      <formula>"varies"</formula>
    </cfRule>
  </conditionalFormatting>
  <conditionalFormatting sqref="H42">
    <cfRule type="cellIs" dxfId="5812" priority="8" operator="equal">
      <formula>"varies"</formula>
    </cfRule>
  </conditionalFormatting>
  <conditionalFormatting sqref="H43:H53">
    <cfRule type="cellIs" dxfId="5811" priority="7" operator="equal">
      <formula>"varies"</formula>
    </cfRule>
  </conditionalFormatting>
  <conditionalFormatting sqref="R14">
    <cfRule type="cellIs" dxfId="5810" priority="6" operator="equal">
      <formula>"varies"</formula>
    </cfRule>
  </conditionalFormatting>
  <conditionalFormatting sqref="R15">
    <cfRule type="cellIs" dxfId="5809" priority="5" operator="equal">
      <formula>"varies"</formula>
    </cfRule>
  </conditionalFormatting>
  <conditionalFormatting sqref="R16:R26">
    <cfRule type="cellIs" dxfId="5808" priority="4" operator="equal">
      <formula>"varies"</formula>
    </cfRule>
  </conditionalFormatting>
  <conditionalFormatting sqref="R41">
    <cfRule type="cellIs" dxfId="5807" priority="3" operator="equal">
      <formula>"varies"</formula>
    </cfRule>
  </conditionalFormatting>
  <conditionalFormatting sqref="R42">
    <cfRule type="cellIs" dxfId="5806" priority="2" operator="equal">
      <formula>"varies"</formula>
    </cfRule>
  </conditionalFormatting>
  <conditionalFormatting sqref="R43:R53">
    <cfRule type="cellIs" dxfId="5805"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295</v>
      </c>
      <c r="E7" s="332" t="s">
        <v>787</v>
      </c>
      <c r="F7" s="332"/>
      <c r="G7" s="332"/>
      <c r="H7" s="332"/>
      <c r="I7" s="332"/>
      <c r="J7" s="333"/>
      <c r="K7" s="132"/>
      <c r="L7" s="331"/>
      <c r="M7" s="332"/>
      <c r="N7" s="1012" t="s">
        <v>296</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297</v>
      </c>
      <c r="E34" s="332" t="s">
        <v>787</v>
      </c>
      <c r="F34" s="332"/>
      <c r="G34" s="332"/>
      <c r="H34" s="332"/>
      <c r="I34" s="332"/>
      <c r="J34" s="333"/>
      <c r="K34" s="132"/>
      <c r="L34" s="331"/>
      <c r="M34" s="332"/>
      <c r="N34" s="1012" t="s">
        <v>298</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5804" priority="106" operator="equal">
      <formula>"varies"</formula>
    </cfRule>
  </conditionalFormatting>
  <conditionalFormatting sqref="N13:N27">
    <cfRule type="cellIs" dxfId="5803" priority="105" operator="equal">
      <formula>"varies"</formula>
    </cfRule>
  </conditionalFormatting>
  <conditionalFormatting sqref="N40:N54">
    <cfRule type="cellIs" dxfId="5802" priority="104" operator="equal">
      <formula>"varies"</formula>
    </cfRule>
  </conditionalFormatting>
  <conditionalFormatting sqref="N40:N54">
    <cfRule type="cellIs" dxfId="5801" priority="103" operator="equal">
      <formula>"varies"</formula>
    </cfRule>
  </conditionalFormatting>
  <conditionalFormatting sqref="D40:D54">
    <cfRule type="cellIs" dxfId="5800" priority="102" operator="equal">
      <formula>"varies"</formula>
    </cfRule>
  </conditionalFormatting>
  <conditionalFormatting sqref="D40:D54">
    <cfRule type="cellIs" dxfId="5799" priority="101" operator="equal">
      <formula>"varies"</formula>
    </cfRule>
  </conditionalFormatting>
  <conditionalFormatting sqref="N40:N54">
    <cfRule type="cellIs" dxfId="5798" priority="100" operator="equal">
      <formula>"varies"</formula>
    </cfRule>
  </conditionalFormatting>
  <conditionalFormatting sqref="N13:N27">
    <cfRule type="cellIs" dxfId="5797" priority="99" operator="equal">
      <formula>"varies"</formula>
    </cfRule>
  </conditionalFormatting>
  <conditionalFormatting sqref="D40:D54">
    <cfRule type="cellIs" dxfId="5796" priority="98" operator="equal">
      <formula>"varies"</formula>
    </cfRule>
  </conditionalFormatting>
  <conditionalFormatting sqref="N40:N54">
    <cfRule type="cellIs" dxfId="5795" priority="97" operator="equal">
      <formula>"varies"</formula>
    </cfRule>
  </conditionalFormatting>
  <conditionalFormatting sqref="C13:C27">
    <cfRule type="cellIs" dxfId="5794" priority="96" operator="equal">
      <formula>"varies"</formula>
    </cfRule>
  </conditionalFormatting>
  <conditionalFormatting sqref="C40:C54">
    <cfRule type="cellIs" dxfId="5793" priority="95" operator="equal">
      <formula>"varies"</formula>
    </cfRule>
  </conditionalFormatting>
  <conditionalFormatting sqref="M13:M27">
    <cfRule type="cellIs" dxfId="5792" priority="94" operator="equal">
      <formula>"varies"</formula>
    </cfRule>
  </conditionalFormatting>
  <conditionalFormatting sqref="M40:M54">
    <cfRule type="cellIs" dxfId="5791" priority="93" operator="equal">
      <formula>"varies"</formula>
    </cfRule>
  </conditionalFormatting>
  <conditionalFormatting sqref="H14">
    <cfRule type="cellIs" dxfId="5790" priority="92" operator="equal">
      <formula>"varies"</formula>
    </cfRule>
  </conditionalFormatting>
  <conditionalFormatting sqref="H15">
    <cfRule type="cellIs" dxfId="5789" priority="91" operator="equal">
      <formula>"varies"</formula>
    </cfRule>
  </conditionalFormatting>
  <conditionalFormatting sqref="H16:H26">
    <cfRule type="cellIs" dxfId="5788" priority="90" operator="equal">
      <formula>"varies"</formula>
    </cfRule>
  </conditionalFormatting>
  <conditionalFormatting sqref="H41">
    <cfRule type="cellIs" dxfId="5787" priority="89" operator="equal">
      <formula>"varies"</formula>
    </cfRule>
  </conditionalFormatting>
  <conditionalFormatting sqref="H42">
    <cfRule type="cellIs" dxfId="5786" priority="88" operator="equal">
      <formula>"varies"</formula>
    </cfRule>
  </conditionalFormatting>
  <conditionalFormatting sqref="H43:H53">
    <cfRule type="cellIs" dxfId="5785" priority="87" operator="equal">
      <formula>"varies"</formula>
    </cfRule>
  </conditionalFormatting>
  <conditionalFormatting sqref="R14">
    <cfRule type="cellIs" dxfId="5784" priority="86" operator="equal">
      <formula>"varies"</formula>
    </cfRule>
  </conditionalFormatting>
  <conditionalFormatting sqref="R15">
    <cfRule type="cellIs" dxfId="5783" priority="85" operator="equal">
      <formula>"varies"</formula>
    </cfRule>
  </conditionalFormatting>
  <conditionalFormatting sqref="R16:R26">
    <cfRule type="cellIs" dxfId="5782" priority="84" operator="equal">
      <formula>"varies"</formula>
    </cfRule>
  </conditionalFormatting>
  <conditionalFormatting sqref="R41">
    <cfRule type="cellIs" dxfId="5781" priority="83" operator="equal">
      <formula>"varies"</formula>
    </cfRule>
  </conditionalFormatting>
  <conditionalFormatting sqref="R42">
    <cfRule type="cellIs" dxfId="5780" priority="82" operator="equal">
      <formula>"varies"</formula>
    </cfRule>
  </conditionalFormatting>
  <conditionalFormatting sqref="R43:R53">
    <cfRule type="cellIs" dxfId="5779" priority="81" operator="equal">
      <formula>"varies"</formula>
    </cfRule>
  </conditionalFormatting>
  <conditionalFormatting sqref="C40">
    <cfRule type="cellIs" dxfId="5778" priority="80" operator="equal">
      <formula>"varies"</formula>
    </cfRule>
  </conditionalFormatting>
  <conditionalFormatting sqref="D13:D27">
    <cfRule type="cellIs" dxfId="5777" priority="79" operator="equal">
      <formula>"varies"</formula>
    </cfRule>
  </conditionalFormatting>
  <conditionalFormatting sqref="N13:N27">
    <cfRule type="cellIs" dxfId="5776" priority="78" operator="equal">
      <formula>"varies"</formula>
    </cfRule>
  </conditionalFormatting>
  <conditionalFormatting sqref="N40:N54">
    <cfRule type="cellIs" dxfId="5775" priority="77" operator="equal">
      <formula>"varies"</formula>
    </cfRule>
  </conditionalFormatting>
  <conditionalFormatting sqref="N40:N54">
    <cfRule type="cellIs" dxfId="5774" priority="76" operator="equal">
      <formula>"varies"</formula>
    </cfRule>
  </conditionalFormatting>
  <conditionalFormatting sqref="D40:D54">
    <cfRule type="cellIs" dxfId="5773" priority="75" operator="equal">
      <formula>"varies"</formula>
    </cfRule>
  </conditionalFormatting>
  <conditionalFormatting sqref="D40:D54">
    <cfRule type="cellIs" dxfId="5772" priority="74" operator="equal">
      <formula>"varies"</formula>
    </cfRule>
  </conditionalFormatting>
  <conditionalFormatting sqref="N40:N54">
    <cfRule type="cellIs" dxfId="5771" priority="73" operator="equal">
      <formula>"varies"</formula>
    </cfRule>
  </conditionalFormatting>
  <conditionalFormatting sqref="N13:N27">
    <cfRule type="cellIs" dxfId="5770" priority="72" operator="equal">
      <formula>"varies"</formula>
    </cfRule>
  </conditionalFormatting>
  <conditionalFormatting sqref="D40:D54">
    <cfRule type="cellIs" dxfId="5769" priority="71" operator="equal">
      <formula>"varies"</formula>
    </cfRule>
  </conditionalFormatting>
  <conditionalFormatting sqref="N40:N54">
    <cfRule type="cellIs" dxfId="5768" priority="70" operator="equal">
      <formula>"varies"</formula>
    </cfRule>
  </conditionalFormatting>
  <conditionalFormatting sqref="C13:C27">
    <cfRule type="cellIs" dxfId="5767" priority="69" operator="equal">
      <formula>"varies"</formula>
    </cfRule>
  </conditionalFormatting>
  <conditionalFormatting sqref="C40:C54">
    <cfRule type="cellIs" dxfId="5766" priority="68" operator="equal">
      <formula>"varies"</formula>
    </cfRule>
  </conditionalFormatting>
  <conditionalFormatting sqref="M13:M27">
    <cfRule type="cellIs" dxfId="5765" priority="67" operator="equal">
      <formula>"varies"</formula>
    </cfRule>
  </conditionalFormatting>
  <conditionalFormatting sqref="M40:M54">
    <cfRule type="cellIs" dxfId="5764" priority="66" operator="equal">
      <formula>"varies"</formula>
    </cfRule>
  </conditionalFormatting>
  <conditionalFormatting sqref="H14">
    <cfRule type="cellIs" dxfId="5763" priority="65" operator="equal">
      <formula>"varies"</formula>
    </cfRule>
  </conditionalFormatting>
  <conditionalFormatting sqref="H15">
    <cfRule type="cellIs" dxfId="5762" priority="64" operator="equal">
      <formula>"varies"</formula>
    </cfRule>
  </conditionalFormatting>
  <conditionalFormatting sqref="H16:H26">
    <cfRule type="cellIs" dxfId="5761" priority="63" operator="equal">
      <formula>"varies"</formula>
    </cfRule>
  </conditionalFormatting>
  <conditionalFormatting sqref="H41">
    <cfRule type="cellIs" dxfId="5760" priority="62" operator="equal">
      <formula>"varies"</formula>
    </cfRule>
  </conditionalFormatting>
  <conditionalFormatting sqref="H42">
    <cfRule type="cellIs" dxfId="5759" priority="61" operator="equal">
      <formula>"varies"</formula>
    </cfRule>
  </conditionalFormatting>
  <conditionalFormatting sqref="H43:H53">
    <cfRule type="cellIs" dxfId="5758" priority="60" operator="equal">
      <formula>"varies"</formula>
    </cfRule>
  </conditionalFormatting>
  <conditionalFormatting sqref="R14">
    <cfRule type="cellIs" dxfId="5757" priority="59" operator="equal">
      <formula>"varies"</formula>
    </cfRule>
  </conditionalFormatting>
  <conditionalFormatting sqref="R15">
    <cfRule type="cellIs" dxfId="5756" priority="58" operator="equal">
      <formula>"varies"</formula>
    </cfRule>
  </conditionalFormatting>
  <conditionalFormatting sqref="R16:R26">
    <cfRule type="cellIs" dxfId="5755" priority="57" operator="equal">
      <formula>"varies"</formula>
    </cfRule>
  </conditionalFormatting>
  <conditionalFormatting sqref="R41">
    <cfRule type="cellIs" dxfId="5754" priority="56" operator="equal">
      <formula>"varies"</formula>
    </cfRule>
  </conditionalFormatting>
  <conditionalFormatting sqref="R42">
    <cfRule type="cellIs" dxfId="5753" priority="55" operator="equal">
      <formula>"varies"</formula>
    </cfRule>
  </conditionalFormatting>
  <conditionalFormatting sqref="R43:R53">
    <cfRule type="cellIs" dxfId="5752" priority="54" operator="equal">
      <formula>"varies"</formula>
    </cfRule>
  </conditionalFormatting>
  <conditionalFormatting sqref="M13">
    <cfRule type="cellIs" dxfId="5751" priority="53" operator="equal">
      <formula>"varies"</formula>
    </cfRule>
  </conditionalFormatting>
  <conditionalFormatting sqref="D13:D27">
    <cfRule type="cellIs" dxfId="5750" priority="52" operator="equal">
      <formula>"varies"</formula>
    </cfRule>
  </conditionalFormatting>
  <conditionalFormatting sqref="N13:N27">
    <cfRule type="cellIs" dxfId="5749" priority="51" operator="equal">
      <formula>"varies"</formula>
    </cfRule>
  </conditionalFormatting>
  <conditionalFormatting sqref="N40:N54">
    <cfRule type="cellIs" dxfId="5748" priority="50" operator="equal">
      <formula>"varies"</formula>
    </cfRule>
  </conditionalFormatting>
  <conditionalFormatting sqref="N40:N54">
    <cfRule type="cellIs" dxfId="5747" priority="49" operator="equal">
      <formula>"varies"</formula>
    </cfRule>
  </conditionalFormatting>
  <conditionalFormatting sqref="D40:D54">
    <cfRule type="cellIs" dxfId="5746" priority="48" operator="equal">
      <formula>"varies"</formula>
    </cfRule>
  </conditionalFormatting>
  <conditionalFormatting sqref="D40:D54">
    <cfRule type="cellIs" dxfId="5745" priority="47" operator="equal">
      <formula>"varies"</formula>
    </cfRule>
  </conditionalFormatting>
  <conditionalFormatting sqref="N40:N54">
    <cfRule type="cellIs" dxfId="5744" priority="46" operator="equal">
      <formula>"varies"</formula>
    </cfRule>
  </conditionalFormatting>
  <conditionalFormatting sqref="N13:N27">
    <cfRule type="cellIs" dxfId="5743" priority="45" operator="equal">
      <formula>"varies"</formula>
    </cfRule>
  </conditionalFormatting>
  <conditionalFormatting sqref="D40:D54">
    <cfRule type="cellIs" dxfId="5742" priority="44" operator="equal">
      <formula>"varies"</formula>
    </cfRule>
  </conditionalFormatting>
  <conditionalFormatting sqref="N40:N54">
    <cfRule type="cellIs" dxfId="5741" priority="43" operator="equal">
      <formula>"varies"</formula>
    </cfRule>
  </conditionalFormatting>
  <conditionalFormatting sqref="C13:C27">
    <cfRule type="cellIs" dxfId="5740" priority="42" operator="equal">
      <formula>"varies"</formula>
    </cfRule>
  </conditionalFormatting>
  <conditionalFormatting sqref="C40:C54">
    <cfRule type="cellIs" dxfId="5739" priority="41" operator="equal">
      <formula>"varies"</formula>
    </cfRule>
  </conditionalFormatting>
  <conditionalFormatting sqref="M13:M27">
    <cfRule type="cellIs" dxfId="5738" priority="40" operator="equal">
      <formula>"varies"</formula>
    </cfRule>
  </conditionalFormatting>
  <conditionalFormatting sqref="M40:M54">
    <cfRule type="cellIs" dxfId="5737" priority="39" operator="equal">
      <formula>"varies"</formula>
    </cfRule>
  </conditionalFormatting>
  <conditionalFormatting sqref="H14">
    <cfRule type="cellIs" dxfId="5736" priority="38" operator="equal">
      <formula>"varies"</formula>
    </cfRule>
  </conditionalFormatting>
  <conditionalFormatting sqref="H15">
    <cfRule type="cellIs" dxfId="5735" priority="37" operator="equal">
      <formula>"varies"</formula>
    </cfRule>
  </conditionalFormatting>
  <conditionalFormatting sqref="H16:H26">
    <cfRule type="cellIs" dxfId="5734" priority="36" operator="equal">
      <formula>"varies"</formula>
    </cfRule>
  </conditionalFormatting>
  <conditionalFormatting sqref="H41">
    <cfRule type="cellIs" dxfId="5733" priority="35" operator="equal">
      <formula>"varies"</formula>
    </cfRule>
  </conditionalFormatting>
  <conditionalFormatting sqref="H42">
    <cfRule type="cellIs" dxfId="5732" priority="34" operator="equal">
      <formula>"varies"</formula>
    </cfRule>
  </conditionalFormatting>
  <conditionalFormatting sqref="H43:H53">
    <cfRule type="cellIs" dxfId="5731" priority="33" operator="equal">
      <formula>"varies"</formula>
    </cfRule>
  </conditionalFormatting>
  <conditionalFormatting sqref="R14">
    <cfRule type="cellIs" dxfId="5730" priority="32" operator="equal">
      <formula>"varies"</formula>
    </cfRule>
  </conditionalFormatting>
  <conditionalFormatting sqref="R15">
    <cfRule type="cellIs" dxfId="5729" priority="31" operator="equal">
      <formula>"varies"</formula>
    </cfRule>
  </conditionalFormatting>
  <conditionalFormatting sqref="R16:R26">
    <cfRule type="cellIs" dxfId="5728" priority="30" operator="equal">
      <formula>"varies"</formula>
    </cfRule>
  </conditionalFormatting>
  <conditionalFormatting sqref="R41">
    <cfRule type="cellIs" dxfId="5727" priority="29" operator="equal">
      <formula>"varies"</formula>
    </cfRule>
  </conditionalFormatting>
  <conditionalFormatting sqref="R42">
    <cfRule type="cellIs" dxfId="5726" priority="28" operator="equal">
      <formula>"varies"</formula>
    </cfRule>
  </conditionalFormatting>
  <conditionalFormatting sqref="R43:R53">
    <cfRule type="cellIs" dxfId="5725" priority="27" operator="equal">
      <formula>"varies"</formula>
    </cfRule>
  </conditionalFormatting>
  <conditionalFormatting sqref="D13:D27">
    <cfRule type="cellIs" dxfId="5724" priority="26" operator="equal">
      <formula>"varies"</formula>
    </cfRule>
  </conditionalFormatting>
  <conditionalFormatting sqref="N13:N27">
    <cfRule type="cellIs" dxfId="5723" priority="25" operator="equal">
      <formula>"varies"</formula>
    </cfRule>
  </conditionalFormatting>
  <conditionalFormatting sqref="N40:N54">
    <cfRule type="cellIs" dxfId="5722" priority="24" operator="equal">
      <formula>"varies"</formula>
    </cfRule>
  </conditionalFormatting>
  <conditionalFormatting sqref="N40:N54">
    <cfRule type="cellIs" dxfId="5721" priority="23" operator="equal">
      <formula>"varies"</formula>
    </cfRule>
  </conditionalFormatting>
  <conditionalFormatting sqref="D40:D54">
    <cfRule type="cellIs" dxfId="5720" priority="22" operator="equal">
      <formula>"varies"</formula>
    </cfRule>
  </conditionalFormatting>
  <conditionalFormatting sqref="D40:D54">
    <cfRule type="cellIs" dxfId="5719" priority="21" operator="equal">
      <formula>"varies"</formula>
    </cfRule>
  </conditionalFormatting>
  <conditionalFormatting sqref="N40:N54">
    <cfRule type="cellIs" dxfId="5718" priority="20" operator="equal">
      <formula>"varies"</formula>
    </cfRule>
  </conditionalFormatting>
  <conditionalFormatting sqref="N13:N27">
    <cfRule type="cellIs" dxfId="5717" priority="19" operator="equal">
      <formula>"varies"</formula>
    </cfRule>
  </conditionalFormatting>
  <conditionalFormatting sqref="D40:D54">
    <cfRule type="cellIs" dxfId="5716" priority="18" operator="equal">
      <formula>"varies"</formula>
    </cfRule>
  </conditionalFormatting>
  <conditionalFormatting sqref="N40:N54">
    <cfRule type="cellIs" dxfId="5715" priority="17" operator="equal">
      <formula>"varies"</formula>
    </cfRule>
  </conditionalFormatting>
  <conditionalFormatting sqref="C13:C27">
    <cfRule type="cellIs" dxfId="5714" priority="16" operator="equal">
      <formula>"varies"</formula>
    </cfRule>
  </conditionalFormatting>
  <conditionalFormatting sqref="C40:C54">
    <cfRule type="cellIs" dxfId="5713" priority="15" operator="equal">
      <formula>"varies"</formula>
    </cfRule>
  </conditionalFormatting>
  <conditionalFormatting sqref="M13:M27">
    <cfRule type="cellIs" dxfId="5712" priority="14" operator="equal">
      <formula>"varies"</formula>
    </cfRule>
  </conditionalFormatting>
  <conditionalFormatting sqref="M40:M54">
    <cfRule type="cellIs" dxfId="5711" priority="13" operator="equal">
      <formula>"varies"</formula>
    </cfRule>
  </conditionalFormatting>
  <conditionalFormatting sqref="H14">
    <cfRule type="cellIs" dxfId="5710" priority="12" operator="equal">
      <formula>"varies"</formula>
    </cfRule>
  </conditionalFormatting>
  <conditionalFormatting sqref="H15">
    <cfRule type="cellIs" dxfId="5709" priority="11" operator="equal">
      <formula>"varies"</formula>
    </cfRule>
  </conditionalFormatting>
  <conditionalFormatting sqref="H16:H26">
    <cfRule type="cellIs" dxfId="5708" priority="10" operator="equal">
      <formula>"varies"</formula>
    </cfRule>
  </conditionalFormatting>
  <conditionalFormatting sqref="H41">
    <cfRule type="cellIs" dxfId="5707" priority="9" operator="equal">
      <formula>"varies"</formula>
    </cfRule>
  </conditionalFormatting>
  <conditionalFormatting sqref="H42">
    <cfRule type="cellIs" dxfId="5706" priority="8" operator="equal">
      <formula>"varies"</formula>
    </cfRule>
  </conditionalFormatting>
  <conditionalFormatting sqref="H43:H53">
    <cfRule type="cellIs" dxfId="5705" priority="7" operator="equal">
      <formula>"varies"</formula>
    </cfRule>
  </conditionalFormatting>
  <conditionalFormatting sqref="R14">
    <cfRule type="cellIs" dxfId="5704" priority="6" operator="equal">
      <formula>"varies"</formula>
    </cfRule>
  </conditionalFormatting>
  <conditionalFormatting sqref="R15">
    <cfRule type="cellIs" dxfId="5703" priority="5" operator="equal">
      <formula>"varies"</formula>
    </cfRule>
  </conditionalFormatting>
  <conditionalFormatting sqref="R16:R26">
    <cfRule type="cellIs" dxfId="5702" priority="4" operator="equal">
      <formula>"varies"</formula>
    </cfRule>
  </conditionalFormatting>
  <conditionalFormatting sqref="R41">
    <cfRule type="cellIs" dxfId="5701" priority="3" operator="equal">
      <formula>"varies"</formula>
    </cfRule>
  </conditionalFormatting>
  <conditionalFormatting sqref="R42">
    <cfRule type="cellIs" dxfId="5700" priority="2" operator="equal">
      <formula>"varies"</formula>
    </cfRule>
  </conditionalFormatting>
  <conditionalFormatting sqref="R43:R53">
    <cfRule type="cellIs" dxfId="5699"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299</v>
      </c>
      <c r="E7" s="332" t="s">
        <v>787</v>
      </c>
      <c r="F7" s="332"/>
      <c r="G7" s="332"/>
      <c r="H7" s="332"/>
      <c r="I7" s="332"/>
      <c r="J7" s="333"/>
      <c r="K7" s="132"/>
      <c r="L7" s="331"/>
      <c r="M7" s="332"/>
      <c r="N7" s="1012" t="s">
        <v>300</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301</v>
      </c>
      <c r="E34" s="332" t="s">
        <v>787</v>
      </c>
      <c r="F34" s="332"/>
      <c r="G34" s="332"/>
      <c r="H34" s="332"/>
      <c r="I34" s="332"/>
      <c r="J34" s="333"/>
      <c r="K34" s="132"/>
      <c r="L34" s="331"/>
      <c r="M34" s="332"/>
      <c r="N34" s="1012" t="s">
        <v>302</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5698" priority="106" operator="equal">
      <formula>"varies"</formula>
    </cfRule>
  </conditionalFormatting>
  <conditionalFormatting sqref="N13:N27">
    <cfRule type="cellIs" dxfId="5697" priority="105" operator="equal">
      <formula>"varies"</formula>
    </cfRule>
  </conditionalFormatting>
  <conditionalFormatting sqref="N40:N54">
    <cfRule type="cellIs" dxfId="5696" priority="104" operator="equal">
      <formula>"varies"</formula>
    </cfRule>
  </conditionalFormatting>
  <conditionalFormatting sqref="N40:N54">
    <cfRule type="cellIs" dxfId="5695" priority="103" operator="equal">
      <formula>"varies"</formula>
    </cfRule>
  </conditionalFormatting>
  <conditionalFormatting sqref="D40:D54">
    <cfRule type="cellIs" dxfId="5694" priority="102" operator="equal">
      <formula>"varies"</formula>
    </cfRule>
  </conditionalFormatting>
  <conditionalFormatting sqref="D40:D54">
    <cfRule type="cellIs" dxfId="5693" priority="101" operator="equal">
      <formula>"varies"</formula>
    </cfRule>
  </conditionalFormatting>
  <conditionalFormatting sqref="N40:N54">
    <cfRule type="cellIs" dxfId="5692" priority="100" operator="equal">
      <formula>"varies"</formula>
    </cfRule>
  </conditionalFormatting>
  <conditionalFormatting sqref="N13:N27">
    <cfRule type="cellIs" dxfId="5691" priority="99" operator="equal">
      <formula>"varies"</formula>
    </cfRule>
  </conditionalFormatting>
  <conditionalFormatting sqref="D40:D54">
    <cfRule type="cellIs" dxfId="5690" priority="98" operator="equal">
      <formula>"varies"</formula>
    </cfRule>
  </conditionalFormatting>
  <conditionalFormatting sqref="N40:N54">
    <cfRule type="cellIs" dxfId="5689" priority="97" operator="equal">
      <formula>"varies"</formula>
    </cfRule>
  </conditionalFormatting>
  <conditionalFormatting sqref="C13:C27">
    <cfRule type="cellIs" dxfId="5688" priority="96" operator="equal">
      <formula>"varies"</formula>
    </cfRule>
  </conditionalFormatting>
  <conditionalFormatting sqref="C40:C54">
    <cfRule type="cellIs" dxfId="5687" priority="95" operator="equal">
      <formula>"varies"</formula>
    </cfRule>
  </conditionalFormatting>
  <conditionalFormatting sqref="M13:M27">
    <cfRule type="cellIs" dxfId="5686" priority="94" operator="equal">
      <formula>"varies"</formula>
    </cfRule>
  </conditionalFormatting>
  <conditionalFormatting sqref="M40:M54">
    <cfRule type="cellIs" dxfId="5685" priority="93" operator="equal">
      <formula>"varies"</formula>
    </cfRule>
  </conditionalFormatting>
  <conditionalFormatting sqref="H14">
    <cfRule type="cellIs" dxfId="5684" priority="92" operator="equal">
      <formula>"varies"</formula>
    </cfRule>
  </conditionalFormatting>
  <conditionalFormatting sqref="H15">
    <cfRule type="cellIs" dxfId="5683" priority="91" operator="equal">
      <formula>"varies"</formula>
    </cfRule>
  </conditionalFormatting>
  <conditionalFormatting sqref="H16:H26">
    <cfRule type="cellIs" dxfId="5682" priority="90" operator="equal">
      <formula>"varies"</formula>
    </cfRule>
  </conditionalFormatting>
  <conditionalFormatting sqref="H41">
    <cfRule type="cellIs" dxfId="5681" priority="89" operator="equal">
      <formula>"varies"</formula>
    </cfRule>
  </conditionalFormatting>
  <conditionalFormatting sqref="H42">
    <cfRule type="cellIs" dxfId="5680" priority="88" operator="equal">
      <formula>"varies"</formula>
    </cfRule>
  </conditionalFormatting>
  <conditionalFormatting sqref="H43:H53">
    <cfRule type="cellIs" dxfId="5679" priority="87" operator="equal">
      <formula>"varies"</formula>
    </cfRule>
  </conditionalFormatting>
  <conditionalFormatting sqref="R14">
    <cfRule type="cellIs" dxfId="5678" priority="86" operator="equal">
      <formula>"varies"</formula>
    </cfRule>
  </conditionalFormatting>
  <conditionalFormatting sqref="R15">
    <cfRule type="cellIs" dxfId="5677" priority="85" operator="equal">
      <formula>"varies"</formula>
    </cfRule>
  </conditionalFormatting>
  <conditionalFormatting sqref="R16:R26">
    <cfRule type="cellIs" dxfId="5676" priority="84" operator="equal">
      <formula>"varies"</formula>
    </cfRule>
  </conditionalFormatting>
  <conditionalFormatting sqref="R41">
    <cfRule type="cellIs" dxfId="5675" priority="83" operator="equal">
      <formula>"varies"</formula>
    </cfRule>
  </conditionalFormatting>
  <conditionalFormatting sqref="R42">
    <cfRule type="cellIs" dxfId="5674" priority="82" operator="equal">
      <formula>"varies"</formula>
    </cfRule>
  </conditionalFormatting>
  <conditionalFormatting sqref="R43:R53">
    <cfRule type="cellIs" dxfId="5673" priority="81" operator="equal">
      <formula>"varies"</formula>
    </cfRule>
  </conditionalFormatting>
  <conditionalFormatting sqref="C40">
    <cfRule type="cellIs" dxfId="5672" priority="80" operator="equal">
      <formula>"varies"</formula>
    </cfRule>
  </conditionalFormatting>
  <conditionalFormatting sqref="D13:D27">
    <cfRule type="cellIs" dxfId="5671" priority="79" operator="equal">
      <formula>"varies"</formula>
    </cfRule>
  </conditionalFormatting>
  <conditionalFormatting sqref="N13:N27">
    <cfRule type="cellIs" dxfId="5670" priority="78" operator="equal">
      <formula>"varies"</formula>
    </cfRule>
  </conditionalFormatting>
  <conditionalFormatting sqref="N40:N54">
    <cfRule type="cellIs" dxfId="5669" priority="77" operator="equal">
      <formula>"varies"</formula>
    </cfRule>
  </conditionalFormatting>
  <conditionalFormatting sqref="N40:N54">
    <cfRule type="cellIs" dxfId="5668" priority="76" operator="equal">
      <formula>"varies"</formula>
    </cfRule>
  </conditionalFormatting>
  <conditionalFormatting sqref="D40:D54">
    <cfRule type="cellIs" dxfId="5667" priority="75" operator="equal">
      <formula>"varies"</formula>
    </cfRule>
  </conditionalFormatting>
  <conditionalFormatting sqref="D40:D54">
    <cfRule type="cellIs" dxfId="5666" priority="74" operator="equal">
      <formula>"varies"</formula>
    </cfRule>
  </conditionalFormatting>
  <conditionalFormatting sqref="N40:N54">
    <cfRule type="cellIs" dxfId="5665" priority="73" operator="equal">
      <formula>"varies"</formula>
    </cfRule>
  </conditionalFormatting>
  <conditionalFormatting sqref="N13:N27">
    <cfRule type="cellIs" dxfId="5664" priority="72" operator="equal">
      <formula>"varies"</formula>
    </cfRule>
  </conditionalFormatting>
  <conditionalFormatting sqref="D40:D54">
    <cfRule type="cellIs" dxfId="5663" priority="71" operator="equal">
      <formula>"varies"</formula>
    </cfRule>
  </conditionalFormatting>
  <conditionalFormatting sqref="N40:N54">
    <cfRule type="cellIs" dxfId="5662" priority="70" operator="equal">
      <formula>"varies"</formula>
    </cfRule>
  </conditionalFormatting>
  <conditionalFormatting sqref="C13:C27">
    <cfRule type="cellIs" dxfId="5661" priority="69" operator="equal">
      <formula>"varies"</formula>
    </cfRule>
  </conditionalFormatting>
  <conditionalFormatting sqref="C40:C54">
    <cfRule type="cellIs" dxfId="5660" priority="68" operator="equal">
      <formula>"varies"</formula>
    </cfRule>
  </conditionalFormatting>
  <conditionalFormatting sqref="M13:M27">
    <cfRule type="cellIs" dxfId="5659" priority="67" operator="equal">
      <formula>"varies"</formula>
    </cfRule>
  </conditionalFormatting>
  <conditionalFormatting sqref="M40:M54">
    <cfRule type="cellIs" dxfId="5658" priority="66" operator="equal">
      <formula>"varies"</formula>
    </cfRule>
  </conditionalFormatting>
  <conditionalFormatting sqref="H14">
    <cfRule type="cellIs" dxfId="5657" priority="65" operator="equal">
      <formula>"varies"</formula>
    </cfRule>
  </conditionalFormatting>
  <conditionalFormatting sqref="H15">
    <cfRule type="cellIs" dxfId="5656" priority="64" operator="equal">
      <formula>"varies"</formula>
    </cfRule>
  </conditionalFormatting>
  <conditionalFormatting sqref="H16:H26">
    <cfRule type="cellIs" dxfId="5655" priority="63" operator="equal">
      <formula>"varies"</formula>
    </cfRule>
  </conditionalFormatting>
  <conditionalFormatting sqref="H41">
    <cfRule type="cellIs" dxfId="5654" priority="62" operator="equal">
      <formula>"varies"</formula>
    </cfRule>
  </conditionalFormatting>
  <conditionalFormatting sqref="H42">
    <cfRule type="cellIs" dxfId="5653" priority="61" operator="equal">
      <formula>"varies"</formula>
    </cfRule>
  </conditionalFormatting>
  <conditionalFormatting sqref="H43:H53">
    <cfRule type="cellIs" dxfId="5652" priority="60" operator="equal">
      <formula>"varies"</formula>
    </cfRule>
  </conditionalFormatting>
  <conditionalFormatting sqref="R14">
    <cfRule type="cellIs" dxfId="5651" priority="59" operator="equal">
      <formula>"varies"</formula>
    </cfRule>
  </conditionalFormatting>
  <conditionalFormatting sqref="R15">
    <cfRule type="cellIs" dxfId="5650" priority="58" operator="equal">
      <formula>"varies"</formula>
    </cfRule>
  </conditionalFormatting>
  <conditionalFormatting sqref="R16:R26">
    <cfRule type="cellIs" dxfId="5649" priority="57" operator="equal">
      <formula>"varies"</formula>
    </cfRule>
  </conditionalFormatting>
  <conditionalFormatting sqref="R41">
    <cfRule type="cellIs" dxfId="5648" priority="56" operator="equal">
      <formula>"varies"</formula>
    </cfRule>
  </conditionalFormatting>
  <conditionalFormatting sqref="R42">
    <cfRule type="cellIs" dxfId="5647" priority="55" operator="equal">
      <formula>"varies"</formula>
    </cfRule>
  </conditionalFormatting>
  <conditionalFormatting sqref="R43:R53">
    <cfRule type="cellIs" dxfId="5646" priority="54" operator="equal">
      <formula>"varies"</formula>
    </cfRule>
  </conditionalFormatting>
  <conditionalFormatting sqref="M13">
    <cfRule type="cellIs" dxfId="5645" priority="53" operator="equal">
      <formula>"varies"</formula>
    </cfRule>
  </conditionalFormatting>
  <conditionalFormatting sqref="D13:D27">
    <cfRule type="cellIs" dxfId="5644" priority="52" operator="equal">
      <formula>"varies"</formula>
    </cfRule>
  </conditionalFormatting>
  <conditionalFormatting sqref="N13:N27">
    <cfRule type="cellIs" dxfId="5643" priority="51" operator="equal">
      <formula>"varies"</formula>
    </cfRule>
  </conditionalFormatting>
  <conditionalFormatting sqref="N40:N54">
    <cfRule type="cellIs" dxfId="5642" priority="50" operator="equal">
      <formula>"varies"</formula>
    </cfRule>
  </conditionalFormatting>
  <conditionalFormatting sqref="N40:N54">
    <cfRule type="cellIs" dxfId="5641" priority="49" operator="equal">
      <formula>"varies"</formula>
    </cfRule>
  </conditionalFormatting>
  <conditionalFormatting sqref="D40:D54">
    <cfRule type="cellIs" dxfId="5640" priority="48" operator="equal">
      <formula>"varies"</formula>
    </cfRule>
  </conditionalFormatting>
  <conditionalFormatting sqref="D40:D54">
    <cfRule type="cellIs" dxfId="5639" priority="47" operator="equal">
      <formula>"varies"</formula>
    </cfRule>
  </conditionalFormatting>
  <conditionalFormatting sqref="N40:N54">
    <cfRule type="cellIs" dxfId="5638" priority="46" operator="equal">
      <formula>"varies"</formula>
    </cfRule>
  </conditionalFormatting>
  <conditionalFormatting sqref="N13:N27">
    <cfRule type="cellIs" dxfId="5637" priority="45" operator="equal">
      <formula>"varies"</formula>
    </cfRule>
  </conditionalFormatting>
  <conditionalFormatting sqref="D40:D54">
    <cfRule type="cellIs" dxfId="5636" priority="44" operator="equal">
      <formula>"varies"</formula>
    </cfRule>
  </conditionalFormatting>
  <conditionalFormatting sqref="N40:N54">
    <cfRule type="cellIs" dxfId="5635" priority="43" operator="equal">
      <formula>"varies"</formula>
    </cfRule>
  </conditionalFormatting>
  <conditionalFormatting sqref="C13:C27">
    <cfRule type="cellIs" dxfId="5634" priority="42" operator="equal">
      <formula>"varies"</formula>
    </cfRule>
  </conditionalFormatting>
  <conditionalFormatting sqref="C40:C54">
    <cfRule type="cellIs" dxfId="5633" priority="41" operator="equal">
      <formula>"varies"</formula>
    </cfRule>
  </conditionalFormatting>
  <conditionalFormatting sqref="M13:M27">
    <cfRule type="cellIs" dxfId="5632" priority="40" operator="equal">
      <formula>"varies"</formula>
    </cfRule>
  </conditionalFormatting>
  <conditionalFormatting sqref="M40:M54">
    <cfRule type="cellIs" dxfId="5631" priority="39" operator="equal">
      <formula>"varies"</formula>
    </cfRule>
  </conditionalFormatting>
  <conditionalFormatting sqref="H14">
    <cfRule type="cellIs" dxfId="5630" priority="38" operator="equal">
      <formula>"varies"</formula>
    </cfRule>
  </conditionalFormatting>
  <conditionalFormatting sqref="H15">
    <cfRule type="cellIs" dxfId="5629" priority="37" operator="equal">
      <formula>"varies"</formula>
    </cfRule>
  </conditionalFormatting>
  <conditionalFormatting sqref="H16:H26">
    <cfRule type="cellIs" dxfId="5628" priority="36" operator="equal">
      <formula>"varies"</formula>
    </cfRule>
  </conditionalFormatting>
  <conditionalFormatting sqref="H41">
    <cfRule type="cellIs" dxfId="5627" priority="35" operator="equal">
      <formula>"varies"</formula>
    </cfRule>
  </conditionalFormatting>
  <conditionalFormatting sqref="H42">
    <cfRule type="cellIs" dxfId="5626" priority="34" operator="equal">
      <formula>"varies"</formula>
    </cfRule>
  </conditionalFormatting>
  <conditionalFormatting sqref="H43:H53">
    <cfRule type="cellIs" dxfId="5625" priority="33" operator="equal">
      <formula>"varies"</formula>
    </cfRule>
  </conditionalFormatting>
  <conditionalFormatting sqref="R14">
    <cfRule type="cellIs" dxfId="5624" priority="32" operator="equal">
      <formula>"varies"</formula>
    </cfRule>
  </conditionalFormatting>
  <conditionalFormatting sqref="R15">
    <cfRule type="cellIs" dxfId="5623" priority="31" operator="equal">
      <formula>"varies"</formula>
    </cfRule>
  </conditionalFormatting>
  <conditionalFormatting sqref="R16:R26">
    <cfRule type="cellIs" dxfId="5622" priority="30" operator="equal">
      <formula>"varies"</formula>
    </cfRule>
  </conditionalFormatting>
  <conditionalFormatting sqref="R41">
    <cfRule type="cellIs" dxfId="5621" priority="29" operator="equal">
      <formula>"varies"</formula>
    </cfRule>
  </conditionalFormatting>
  <conditionalFormatting sqref="R42">
    <cfRule type="cellIs" dxfId="5620" priority="28" operator="equal">
      <formula>"varies"</formula>
    </cfRule>
  </conditionalFormatting>
  <conditionalFormatting sqref="R43:R53">
    <cfRule type="cellIs" dxfId="5619" priority="27" operator="equal">
      <formula>"varies"</formula>
    </cfRule>
  </conditionalFormatting>
  <conditionalFormatting sqref="D13:D27">
    <cfRule type="cellIs" dxfId="5618" priority="26" operator="equal">
      <formula>"varies"</formula>
    </cfRule>
  </conditionalFormatting>
  <conditionalFormatting sqref="N13:N27">
    <cfRule type="cellIs" dxfId="5617" priority="25" operator="equal">
      <formula>"varies"</formula>
    </cfRule>
  </conditionalFormatting>
  <conditionalFormatting sqref="N40:N54">
    <cfRule type="cellIs" dxfId="5616" priority="24" operator="equal">
      <formula>"varies"</formula>
    </cfRule>
  </conditionalFormatting>
  <conditionalFormatting sqref="N40:N54">
    <cfRule type="cellIs" dxfId="5615" priority="23" operator="equal">
      <formula>"varies"</formula>
    </cfRule>
  </conditionalFormatting>
  <conditionalFormatting sqref="D40:D54">
    <cfRule type="cellIs" dxfId="5614" priority="22" operator="equal">
      <formula>"varies"</formula>
    </cfRule>
  </conditionalFormatting>
  <conditionalFormatting sqref="D40:D54">
    <cfRule type="cellIs" dxfId="5613" priority="21" operator="equal">
      <formula>"varies"</formula>
    </cfRule>
  </conditionalFormatting>
  <conditionalFormatting sqref="N40:N54">
    <cfRule type="cellIs" dxfId="5612" priority="20" operator="equal">
      <formula>"varies"</formula>
    </cfRule>
  </conditionalFormatting>
  <conditionalFormatting sqref="N13:N27">
    <cfRule type="cellIs" dxfId="5611" priority="19" operator="equal">
      <formula>"varies"</formula>
    </cfRule>
  </conditionalFormatting>
  <conditionalFormatting sqref="D40:D54">
    <cfRule type="cellIs" dxfId="5610" priority="18" operator="equal">
      <formula>"varies"</formula>
    </cfRule>
  </conditionalFormatting>
  <conditionalFormatting sqref="N40:N54">
    <cfRule type="cellIs" dxfId="5609" priority="17" operator="equal">
      <formula>"varies"</formula>
    </cfRule>
  </conditionalFormatting>
  <conditionalFormatting sqref="C13:C27">
    <cfRule type="cellIs" dxfId="5608" priority="16" operator="equal">
      <formula>"varies"</formula>
    </cfRule>
  </conditionalFormatting>
  <conditionalFormatting sqref="C40:C54">
    <cfRule type="cellIs" dxfId="5607" priority="15" operator="equal">
      <formula>"varies"</formula>
    </cfRule>
  </conditionalFormatting>
  <conditionalFormatting sqref="M13:M27">
    <cfRule type="cellIs" dxfId="5606" priority="14" operator="equal">
      <formula>"varies"</formula>
    </cfRule>
  </conditionalFormatting>
  <conditionalFormatting sqref="M40:M54">
    <cfRule type="cellIs" dxfId="5605" priority="13" operator="equal">
      <formula>"varies"</formula>
    </cfRule>
  </conditionalFormatting>
  <conditionalFormatting sqref="H14">
    <cfRule type="cellIs" dxfId="5604" priority="12" operator="equal">
      <formula>"varies"</formula>
    </cfRule>
  </conditionalFormatting>
  <conditionalFormatting sqref="H15">
    <cfRule type="cellIs" dxfId="5603" priority="11" operator="equal">
      <formula>"varies"</formula>
    </cfRule>
  </conditionalFormatting>
  <conditionalFormatting sqref="H16:H26">
    <cfRule type="cellIs" dxfId="5602" priority="10" operator="equal">
      <formula>"varies"</formula>
    </cfRule>
  </conditionalFormatting>
  <conditionalFormatting sqref="H41">
    <cfRule type="cellIs" dxfId="5601" priority="9" operator="equal">
      <formula>"varies"</formula>
    </cfRule>
  </conditionalFormatting>
  <conditionalFormatting sqref="H42">
    <cfRule type="cellIs" dxfId="5600" priority="8" operator="equal">
      <formula>"varies"</formula>
    </cfRule>
  </conditionalFormatting>
  <conditionalFormatting sqref="H43:H53">
    <cfRule type="cellIs" dxfId="5599" priority="7" operator="equal">
      <formula>"varies"</formula>
    </cfRule>
  </conditionalFormatting>
  <conditionalFormatting sqref="R14">
    <cfRule type="cellIs" dxfId="5598" priority="6" operator="equal">
      <formula>"varies"</formula>
    </cfRule>
  </conditionalFormatting>
  <conditionalFormatting sqref="R15">
    <cfRule type="cellIs" dxfId="5597" priority="5" operator="equal">
      <formula>"varies"</formula>
    </cfRule>
  </conditionalFormatting>
  <conditionalFormatting sqref="R16:R26">
    <cfRule type="cellIs" dxfId="5596" priority="4" operator="equal">
      <formula>"varies"</formula>
    </cfRule>
  </conditionalFormatting>
  <conditionalFormatting sqref="R41">
    <cfRule type="cellIs" dxfId="5595" priority="3" operator="equal">
      <formula>"varies"</formula>
    </cfRule>
  </conditionalFormatting>
  <conditionalFormatting sqref="R42">
    <cfRule type="cellIs" dxfId="5594" priority="2" operator="equal">
      <formula>"varies"</formula>
    </cfRule>
  </conditionalFormatting>
  <conditionalFormatting sqref="R43:R53">
    <cfRule type="cellIs" dxfId="5593"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303</v>
      </c>
      <c r="E7" s="332" t="s">
        <v>787</v>
      </c>
      <c r="F7" s="1023"/>
      <c r="G7" s="1023"/>
      <c r="H7" s="332"/>
      <c r="I7" s="332"/>
      <c r="J7" s="333"/>
      <c r="K7" s="132"/>
      <c r="L7" s="331"/>
      <c r="M7" s="332"/>
      <c r="N7" s="1022" t="s">
        <v>304</v>
      </c>
      <c r="O7" s="1023" t="s">
        <v>787</v>
      </c>
      <c r="P7" s="1023"/>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305</v>
      </c>
      <c r="E34" s="1023" t="s">
        <v>787</v>
      </c>
      <c r="F34" s="1023"/>
      <c r="G34" s="332"/>
      <c r="H34" s="332"/>
      <c r="I34" s="332"/>
      <c r="J34" s="333"/>
      <c r="K34" s="132"/>
      <c r="L34" s="331"/>
      <c r="M34" s="332"/>
      <c r="N34" s="1022" t="s">
        <v>306</v>
      </c>
      <c r="O34" s="1023" t="s">
        <v>787</v>
      </c>
      <c r="P34" s="1023"/>
      <c r="Q34" s="1023"/>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5592" priority="106" operator="equal">
      <formula>"varies"</formula>
    </cfRule>
  </conditionalFormatting>
  <conditionalFormatting sqref="N13:N27">
    <cfRule type="cellIs" dxfId="5591" priority="105" operator="equal">
      <formula>"varies"</formula>
    </cfRule>
  </conditionalFormatting>
  <conditionalFormatting sqref="N40:N54">
    <cfRule type="cellIs" dxfId="5590" priority="104" operator="equal">
      <formula>"varies"</formula>
    </cfRule>
  </conditionalFormatting>
  <conditionalFormatting sqref="N40:N54">
    <cfRule type="cellIs" dxfId="5589" priority="103" operator="equal">
      <formula>"varies"</formula>
    </cfRule>
  </conditionalFormatting>
  <conditionalFormatting sqref="D40:D54">
    <cfRule type="cellIs" dxfId="5588" priority="102" operator="equal">
      <formula>"varies"</formula>
    </cfRule>
  </conditionalFormatting>
  <conditionalFormatting sqref="D40:D54">
    <cfRule type="cellIs" dxfId="5587" priority="101" operator="equal">
      <formula>"varies"</formula>
    </cfRule>
  </conditionalFormatting>
  <conditionalFormatting sqref="N40:N54">
    <cfRule type="cellIs" dxfId="5586" priority="100" operator="equal">
      <formula>"varies"</formula>
    </cfRule>
  </conditionalFormatting>
  <conditionalFormatting sqref="N13:N27">
    <cfRule type="cellIs" dxfId="5585" priority="99" operator="equal">
      <formula>"varies"</formula>
    </cfRule>
  </conditionalFormatting>
  <conditionalFormatting sqref="D40:D54">
    <cfRule type="cellIs" dxfId="5584" priority="98" operator="equal">
      <formula>"varies"</formula>
    </cfRule>
  </conditionalFormatting>
  <conditionalFormatting sqref="N40:N54">
    <cfRule type="cellIs" dxfId="5583" priority="97" operator="equal">
      <formula>"varies"</formula>
    </cfRule>
  </conditionalFormatting>
  <conditionalFormatting sqref="C13:C27">
    <cfRule type="cellIs" dxfId="5582" priority="96" operator="equal">
      <formula>"varies"</formula>
    </cfRule>
  </conditionalFormatting>
  <conditionalFormatting sqref="C40:C54">
    <cfRule type="cellIs" dxfId="5581" priority="95" operator="equal">
      <formula>"varies"</formula>
    </cfRule>
  </conditionalFormatting>
  <conditionalFormatting sqref="M13:M27">
    <cfRule type="cellIs" dxfId="5580" priority="94" operator="equal">
      <formula>"varies"</formula>
    </cfRule>
  </conditionalFormatting>
  <conditionalFormatting sqref="M40:M54">
    <cfRule type="cellIs" dxfId="5579" priority="93" operator="equal">
      <formula>"varies"</formula>
    </cfRule>
  </conditionalFormatting>
  <conditionalFormatting sqref="H14">
    <cfRule type="cellIs" dxfId="5578" priority="92" operator="equal">
      <formula>"varies"</formula>
    </cfRule>
  </conditionalFormatting>
  <conditionalFormatting sqref="H15">
    <cfRule type="cellIs" dxfId="5577" priority="91" operator="equal">
      <formula>"varies"</formula>
    </cfRule>
  </conditionalFormatting>
  <conditionalFormatting sqref="H16:H26">
    <cfRule type="cellIs" dxfId="5576" priority="90" operator="equal">
      <formula>"varies"</formula>
    </cfRule>
  </conditionalFormatting>
  <conditionalFormatting sqref="H41">
    <cfRule type="cellIs" dxfId="5575" priority="89" operator="equal">
      <formula>"varies"</formula>
    </cfRule>
  </conditionalFormatting>
  <conditionalFormatting sqref="H42">
    <cfRule type="cellIs" dxfId="5574" priority="88" operator="equal">
      <formula>"varies"</formula>
    </cfRule>
  </conditionalFormatting>
  <conditionalFormatting sqref="H43:H53">
    <cfRule type="cellIs" dxfId="5573" priority="87" operator="equal">
      <formula>"varies"</formula>
    </cfRule>
  </conditionalFormatting>
  <conditionalFormatting sqref="R14">
    <cfRule type="cellIs" dxfId="5572" priority="86" operator="equal">
      <formula>"varies"</formula>
    </cfRule>
  </conditionalFormatting>
  <conditionalFormatting sqref="R15">
    <cfRule type="cellIs" dxfId="5571" priority="85" operator="equal">
      <formula>"varies"</formula>
    </cfRule>
  </conditionalFormatting>
  <conditionalFormatting sqref="R16:R26">
    <cfRule type="cellIs" dxfId="5570" priority="84" operator="equal">
      <formula>"varies"</formula>
    </cfRule>
  </conditionalFormatting>
  <conditionalFormatting sqref="R41">
    <cfRule type="cellIs" dxfId="5569" priority="83" operator="equal">
      <formula>"varies"</formula>
    </cfRule>
  </conditionalFormatting>
  <conditionalFormatting sqref="R42">
    <cfRule type="cellIs" dxfId="5568" priority="82" operator="equal">
      <formula>"varies"</formula>
    </cfRule>
  </conditionalFormatting>
  <conditionalFormatting sqref="R43:R53">
    <cfRule type="cellIs" dxfId="5567" priority="81" operator="equal">
      <formula>"varies"</formula>
    </cfRule>
  </conditionalFormatting>
  <conditionalFormatting sqref="C40">
    <cfRule type="cellIs" dxfId="5566" priority="80" operator="equal">
      <formula>"varies"</formula>
    </cfRule>
  </conditionalFormatting>
  <conditionalFormatting sqref="D13:D27">
    <cfRule type="cellIs" dxfId="5565" priority="79" operator="equal">
      <formula>"varies"</formula>
    </cfRule>
  </conditionalFormatting>
  <conditionalFormatting sqref="N13:N27">
    <cfRule type="cellIs" dxfId="5564" priority="78" operator="equal">
      <formula>"varies"</formula>
    </cfRule>
  </conditionalFormatting>
  <conditionalFormatting sqref="N40:N54">
    <cfRule type="cellIs" dxfId="5563" priority="77" operator="equal">
      <formula>"varies"</formula>
    </cfRule>
  </conditionalFormatting>
  <conditionalFormatting sqref="N40:N54">
    <cfRule type="cellIs" dxfId="5562" priority="76" operator="equal">
      <formula>"varies"</formula>
    </cfRule>
  </conditionalFormatting>
  <conditionalFormatting sqref="D40:D54">
    <cfRule type="cellIs" dxfId="5561" priority="75" operator="equal">
      <formula>"varies"</formula>
    </cfRule>
  </conditionalFormatting>
  <conditionalFormatting sqref="D40:D54">
    <cfRule type="cellIs" dxfId="5560" priority="74" operator="equal">
      <formula>"varies"</formula>
    </cfRule>
  </conditionalFormatting>
  <conditionalFormatting sqref="N40:N54">
    <cfRule type="cellIs" dxfId="5559" priority="73" operator="equal">
      <formula>"varies"</formula>
    </cfRule>
  </conditionalFormatting>
  <conditionalFormatting sqref="N13:N27">
    <cfRule type="cellIs" dxfId="5558" priority="72" operator="equal">
      <formula>"varies"</formula>
    </cfRule>
  </conditionalFormatting>
  <conditionalFormatting sqref="D40:D54">
    <cfRule type="cellIs" dxfId="5557" priority="71" operator="equal">
      <formula>"varies"</formula>
    </cfRule>
  </conditionalFormatting>
  <conditionalFormatting sqref="N40:N54">
    <cfRule type="cellIs" dxfId="5556" priority="70" operator="equal">
      <formula>"varies"</formula>
    </cfRule>
  </conditionalFormatting>
  <conditionalFormatting sqref="C13:C27">
    <cfRule type="cellIs" dxfId="5555" priority="69" operator="equal">
      <formula>"varies"</formula>
    </cfRule>
  </conditionalFormatting>
  <conditionalFormatting sqref="C40:C54">
    <cfRule type="cellIs" dxfId="5554" priority="68" operator="equal">
      <formula>"varies"</formula>
    </cfRule>
  </conditionalFormatting>
  <conditionalFormatting sqref="M13:M27">
    <cfRule type="cellIs" dxfId="5553" priority="67" operator="equal">
      <formula>"varies"</formula>
    </cfRule>
  </conditionalFormatting>
  <conditionalFormatting sqref="M40:M54">
    <cfRule type="cellIs" dxfId="5552" priority="66" operator="equal">
      <formula>"varies"</formula>
    </cfRule>
  </conditionalFormatting>
  <conditionalFormatting sqref="H14">
    <cfRule type="cellIs" dxfId="5551" priority="65" operator="equal">
      <formula>"varies"</formula>
    </cfRule>
  </conditionalFormatting>
  <conditionalFormatting sqref="H15">
    <cfRule type="cellIs" dxfId="5550" priority="64" operator="equal">
      <formula>"varies"</formula>
    </cfRule>
  </conditionalFormatting>
  <conditionalFormatting sqref="H16:H26">
    <cfRule type="cellIs" dxfId="5549" priority="63" operator="equal">
      <formula>"varies"</formula>
    </cfRule>
  </conditionalFormatting>
  <conditionalFormatting sqref="H41">
    <cfRule type="cellIs" dxfId="5548" priority="62" operator="equal">
      <formula>"varies"</formula>
    </cfRule>
  </conditionalFormatting>
  <conditionalFormatting sqref="H42">
    <cfRule type="cellIs" dxfId="5547" priority="61" operator="equal">
      <formula>"varies"</formula>
    </cfRule>
  </conditionalFormatting>
  <conditionalFormatting sqref="H43:H53">
    <cfRule type="cellIs" dxfId="5546" priority="60" operator="equal">
      <formula>"varies"</formula>
    </cfRule>
  </conditionalFormatting>
  <conditionalFormatting sqref="R14">
    <cfRule type="cellIs" dxfId="5545" priority="59" operator="equal">
      <formula>"varies"</formula>
    </cfRule>
  </conditionalFormatting>
  <conditionalFormatting sqref="R15">
    <cfRule type="cellIs" dxfId="5544" priority="58" operator="equal">
      <formula>"varies"</formula>
    </cfRule>
  </conditionalFormatting>
  <conditionalFormatting sqref="R16:R26">
    <cfRule type="cellIs" dxfId="5543" priority="57" operator="equal">
      <formula>"varies"</formula>
    </cfRule>
  </conditionalFormatting>
  <conditionalFormatting sqref="R41">
    <cfRule type="cellIs" dxfId="5542" priority="56" operator="equal">
      <formula>"varies"</formula>
    </cfRule>
  </conditionalFormatting>
  <conditionalFormatting sqref="R42">
    <cfRule type="cellIs" dxfId="5541" priority="55" operator="equal">
      <formula>"varies"</formula>
    </cfRule>
  </conditionalFormatting>
  <conditionalFormatting sqref="R43:R53">
    <cfRule type="cellIs" dxfId="5540" priority="54" operator="equal">
      <formula>"varies"</formula>
    </cfRule>
  </conditionalFormatting>
  <conditionalFormatting sqref="M13">
    <cfRule type="cellIs" dxfId="5539" priority="53" operator="equal">
      <formula>"varies"</formula>
    </cfRule>
  </conditionalFormatting>
  <conditionalFormatting sqref="D13:D27">
    <cfRule type="cellIs" dxfId="5538" priority="52" operator="equal">
      <formula>"varies"</formula>
    </cfRule>
  </conditionalFormatting>
  <conditionalFormatting sqref="N13:N27">
    <cfRule type="cellIs" dxfId="5537" priority="51" operator="equal">
      <formula>"varies"</formula>
    </cfRule>
  </conditionalFormatting>
  <conditionalFormatting sqref="N40:N54">
    <cfRule type="cellIs" dxfId="5536" priority="50" operator="equal">
      <formula>"varies"</formula>
    </cfRule>
  </conditionalFormatting>
  <conditionalFormatting sqref="N40:N54">
    <cfRule type="cellIs" dxfId="5535" priority="49" operator="equal">
      <formula>"varies"</formula>
    </cfRule>
  </conditionalFormatting>
  <conditionalFormatting sqref="D40:D54">
    <cfRule type="cellIs" dxfId="5534" priority="48" operator="equal">
      <formula>"varies"</formula>
    </cfRule>
  </conditionalFormatting>
  <conditionalFormatting sqref="D40:D54">
    <cfRule type="cellIs" dxfId="5533" priority="47" operator="equal">
      <formula>"varies"</formula>
    </cfRule>
  </conditionalFormatting>
  <conditionalFormatting sqref="N40:N54">
    <cfRule type="cellIs" dxfId="5532" priority="46" operator="equal">
      <formula>"varies"</formula>
    </cfRule>
  </conditionalFormatting>
  <conditionalFormatting sqref="N13:N27">
    <cfRule type="cellIs" dxfId="5531" priority="45" operator="equal">
      <formula>"varies"</formula>
    </cfRule>
  </conditionalFormatting>
  <conditionalFormatting sqref="D40:D54">
    <cfRule type="cellIs" dxfId="5530" priority="44" operator="equal">
      <formula>"varies"</formula>
    </cfRule>
  </conditionalFormatting>
  <conditionalFormatting sqref="N40:N54">
    <cfRule type="cellIs" dxfId="5529" priority="43" operator="equal">
      <formula>"varies"</formula>
    </cfRule>
  </conditionalFormatting>
  <conditionalFormatting sqref="C13:C27">
    <cfRule type="cellIs" dxfId="5528" priority="42" operator="equal">
      <formula>"varies"</formula>
    </cfRule>
  </conditionalFormatting>
  <conditionalFormatting sqref="C40:C54">
    <cfRule type="cellIs" dxfId="5527" priority="41" operator="equal">
      <formula>"varies"</formula>
    </cfRule>
  </conditionalFormatting>
  <conditionalFormatting sqref="M13:M27">
    <cfRule type="cellIs" dxfId="5526" priority="40" operator="equal">
      <formula>"varies"</formula>
    </cfRule>
  </conditionalFormatting>
  <conditionalFormatting sqref="M40:M54">
    <cfRule type="cellIs" dxfId="5525" priority="39" operator="equal">
      <formula>"varies"</formula>
    </cfRule>
  </conditionalFormatting>
  <conditionalFormatting sqref="H14">
    <cfRule type="cellIs" dxfId="5524" priority="38" operator="equal">
      <formula>"varies"</formula>
    </cfRule>
  </conditionalFormatting>
  <conditionalFormatting sqref="H15">
    <cfRule type="cellIs" dxfId="5523" priority="37" operator="equal">
      <formula>"varies"</formula>
    </cfRule>
  </conditionalFormatting>
  <conditionalFormatting sqref="H16:H26">
    <cfRule type="cellIs" dxfId="5522" priority="36" operator="equal">
      <formula>"varies"</formula>
    </cfRule>
  </conditionalFormatting>
  <conditionalFormatting sqref="H41">
    <cfRule type="cellIs" dxfId="5521" priority="35" operator="equal">
      <formula>"varies"</formula>
    </cfRule>
  </conditionalFormatting>
  <conditionalFormatting sqref="H42">
    <cfRule type="cellIs" dxfId="5520" priority="34" operator="equal">
      <formula>"varies"</formula>
    </cfRule>
  </conditionalFormatting>
  <conditionalFormatting sqref="H43:H53">
    <cfRule type="cellIs" dxfId="5519" priority="33" operator="equal">
      <formula>"varies"</formula>
    </cfRule>
  </conditionalFormatting>
  <conditionalFormatting sqref="R14">
    <cfRule type="cellIs" dxfId="5518" priority="32" operator="equal">
      <formula>"varies"</formula>
    </cfRule>
  </conditionalFormatting>
  <conditionalFormatting sqref="R15">
    <cfRule type="cellIs" dxfId="5517" priority="31" operator="equal">
      <formula>"varies"</formula>
    </cfRule>
  </conditionalFormatting>
  <conditionalFormatting sqref="R16:R26">
    <cfRule type="cellIs" dxfId="5516" priority="30" operator="equal">
      <formula>"varies"</formula>
    </cfRule>
  </conditionalFormatting>
  <conditionalFormatting sqref="R41">
    <cfRule type="cellIs" dxfId="5515" priority="29" operator="equal">
      <formula>"varies"</formula>
    </cfRule>
  </conditionalFormatting>
  <conditionalFormatting sqref="R42">
    <cfRule type="cellIs" dxfId="5514" priority="28" operator="equal">
      <formula>"varies"</formula>
    </cfRule>
  </conditionalFormatting>
  <conditionalFormatting sqref="R43:R53">
    <cfRule type="cellIs" dxfId="5513" priority="27" operator="equal">
      <formula>"varies"</formula>
    </cfRule>
  </conditionalFormatting>
  <conditionalFormatting sqref="D13:D27">
    <cfRule type="cellIs" dxfId="5512" priority="26" operator="equal">
      <formula>"varies"</formula>
    </cfRule>
  </conditionalFormatting>
  <conditionalFormatting sqref="N13:N27">
    <cfRule type="cellIs" dxfId="5511" priority="25" operator="equal">
      <formula>"varies"</formula>
    </cfRule>
  </conditionalFormatting>
  <conditionalFormatting sqref="N40:N54">
    <cfRule type="cellIs" dxfId="5510" priority="24" operator="equal">
      <formula>"varies"</formula>
    </cfRule>
  </conditionalFormatting>
  <conditionalFormatting sqref="N40:N54">
    <cfRule type="cellIs" dxfId="5509" priority="23" operator="equal">
      <formula>"varies"</formula>
    </cfRule>
  </conditionalFormatting>
  <conditionalFormatting sqref="D40:D54">
    <cfRule type="cellIs" dxfId="5508" priority="22" operator="equal">
      <formula>"varies"</formula>
    </cfRule>
  </conditionalFormatting>
  <conditionalFormatting sqref="D40:D54">
    <cfRule type="cellIs" dxfId="5507" priority="21" operator="equal">
      <formula>"varies"</formula>
    </cfRule>
  </conditionalFormatting>
  <conditionalFormatting sqref="N40:N54">
    <cfRule type="cellIs" dxfId="5506" priority="20" operator="equal">
      <formula>"varies"</formula>
    </cfRule>
  </conditionalFormatting>
  <conditionalFormatting sqref="N13:N27">
    <cfRule type="cellIs" dxfId="5505" priority="19" operator="equal">
      <formula>"varies"</formula>
    </cfRule>
  </conditionalFormatting>
  <conditionalFormatting sqref="D40:D54">
    <cfRule type="cellIs" dxfId="5504" priority="18" operator="equal">
      <formula>"varies"</formula>
    </cfRule>
  </conditionalFormatting>
  <conditionalFormatting sqref="N40:N54">
    <cfRule type="cellIs" dxfId="5503" priority="17" operator="equal">
      <formula>"varies"</formula>
    </cfRule>
  </conditionalFormatting>
  <conditionalFormatting sqref="C13:C27">
    <cfRule type="cellIs" dxfId="5502" priority="16" operator="equal">
      <formula>"varies"</formula>
    </cfRule>
  </conditionalFormatting>
  <conditionalFormatting sqref="C40:C54">
    <cfRule type="cellIs" dxfId="5501" priority="15" operator="equal">
      <formula>"varies"</formula>
    </cfRule>
  </conditionalFormatting>
  <conditionalFormatting sqref="M13:M27">
    <cfRule type="cellIs" dxfId="5500" priority="14" operator="equal">
      <formula>"varies"</formula>
    </cfRule>
  </conditionalFormatting>
  <conditionalFormatting sqref="M40:M54">
    <cfRule type="cellIs" dxfId="5499" priority="13" operator="equal">
      <formula>"varies"</formula>
    </cfRule>
  </conditionalFormatting>
  <conditionalFormatting sqref="H14">
    <cfRule type="cellIs" dxfId="5498" priority="12" operator="equal">
      <formula>"varies"</formula>
    </cfRule>
  </conditionalFormatting>
  <conditionalFormatting sqref="H15">
    <cfRule type="cellIs" dxfId="5497" priority="11" operator="equal">
      <formula>"varies"</formula>
    </cfRule>
  </conditionalFormatting>
  <conditionalFormatting sqref="H16:H26">
    <cfRule type="cellIs" dxfId="5496" priority="10" operator="equal">
      <formula>"varies"</formula>
    </cfRule>
  </conditionalFormatting>
  <conditionalFormatting sqref="H41">
    <cfRule type="cellIs" dxfId="5495" priority="9" operator="equal">
      <formula>"varies"</formula>
    </cfRule>
  </conditionalFormatting>
  <conditionalFormatting sqref="H42">
    <cfRule type="cellIs" dxfId="5494" priority="8" operator="equal">
      <formula>"varies"</formula>
    </cfRule>
  </conditionalFormatting>
  <conditionalFormatting sqref="H43:H53">
    <cfRule type="cellIs" dxfId="5493" priority="7" operator="equal">
      <formula>"varies"</formula>
    </cfRule>
  </conditionalFormatting>
  <conditionalFormatting sqref="R14">
    <cfRule type="cellIs" dxfId="5492" priority="6" operator="equal">
      <formula>"varies"</formula>
    </cfRule>
  </conditionalFormatting>
  <conditionalFormatting sqref="R15">
    <cfRule type="cellIs" dxfId="5491" priority="5" operator="equal">
      <formula>"varies"</formula>
    </cfRule>
  </conditionalFormatting>
  <conditionalFormatting sqref="R16:R26">
    <cfRule type="cellIs" dxfId="5490" priority="4" operator="equal">
      <formula>"varies"</formula>
    </cfRule>
  </conditionalFormatting>
  <conditionalFormatting sqref="R41">
    <cfRule type="cellIs" dxfId="5489" priority="3" operator="equal">
      <formula>"varies"</formula>
    </cfRule>
  </conditionalFormatting>
  <conditionalFormatting sqref="R42">
    <cfRule type="cellIs" dxfId="5488" priority="2" operator="equal">
      <formula>"varies"</formula>
    </cfRule>
  </conditionalFormatting>
  <conditionalFormatting sqref="R43:R53">
    <cfRule type="cellIs" dxfId="5487"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U67"/>
  <sheetViews>
    <sheetView showGridLines="0" workbookViewId="0">
      <selection activeCell="H33" sqref="H33"/>
    </sheetView>
  </sheetViews>
  <sheetFormatPr defaultColWidth="9.140625" defaultRowHeight="15"/>
  <cols>
    <col min="2" max="2" width="15" customWidth="1"/>
    <col min="3" max="3" width="2" style="2" customWidth="1"/>
    <col min="4" max="4" width="24.5703125" style="2" customWidth="1"/>
    <col min="5" max="5" width="11.42578125" customWidth="1"/>
    <col min="6" max="6" width="2" customWidth="1"/>
    <col min="7" max="7" width="3.5703125" customWidth="1"/>
    <col min="8" max="8" width="11.42578125" customWidth="1"/>
    <col min="9" max="9" width="1" customWidth="1"/>
    <col min="10" max="10" width="8" customWidth="1"/>
    <col min="11" max="11" width="11.42578125" customWidth="1"/>
    <col min="12" max="12" width="1.42578125" customWidth="1"/>
    <col min="13" max="13" width="7.5703125" customWidth="1"/>
    <col min="14" max="14" width="14.42578125" customWidth="1"/>
    <col min="15" max="15" width="11.42578125" customWidth="1"/>
  </cols>
  <sheetData>
    <row r="1" spans="2:21">
      <c r="B1" s="1085" t="str">
        <f>CONCATENATE("ACCOUNTING PERIOD:  ",'General Data Input tab'!$D$2)</f>
        <v>ACCOUNTING PERIOD:  0</v>
      </c>
      <c r="R1" s="213"/>
      <c r="S1" s="213"/>
      <c r="T1" s="213"/>
      <c r="U1" s="213"/>
    </row>
    <row r="2" spans="2:21">
      <c r="B2" s="1085"/>
      <c r="N2" s="1605" t="s">
        <v>1453</v>
      </c>
      <c r="O2" s="1605"/>
      <c r="R2" s="213"/>
      <c r="S2" s="213"/>
      <c r="T2" s="213"/>
      <c r="U2" s="213"/>
    </row>
    <row r="3" spans="2:21" ht="15.75">
      <c r="B3" s="1577" t="s">
        <v>961</v>
      </c>
      <c r="C3" s="3"/>
      <c r="D3" s="104" t="s">
        <v>960</v>
      </c>
      <c r="E3" s="18"/>
      <c r="F3" s="18"/>
      <c r="G3" s="18"/>
      <c r="H3" s="18"/>
      <c r="I3" s="18"/>
      <c r="J3" s="18"/>
      <c r="K3" s="18"/>
      <c r="L3" s="18"/>
      <c r="M3" s="18"/>
      <c r="N3" s="18"/>
      <c r="O3" s="1065" t="s">
        <v>599</v>
      </c>
      <c r="R3" s="213"/>
      <c r="S3" s="213"/>
      <c r="T3" s="213"/>
      <c r="U3" s="213"/>
    </row>
    <row r="4" spans="2:21" ht="21.75" customHeight="1">
      <c r="B4" s="1578"/>
      <c r="C4" s="555"/>
      <c r="D4" s="1080">
        <f>'General Data Input tab'!$C$17</f>
        <v>0</v>
      </c>
      <c r="E4" s="20"/>
      <c r="F4" s="20"/>
      <c r="G4" s="20"/>
      <c r="H4" s="20"/>
      <c r="I4" s="20"/>
      <c r="J4" s="20"/>
      <c r="K4" s="20"/>
      <c r="L4" s="20"/>
      <c r="M4" s="20"/>
      <c r="N4" s="1611" t="str">
        <f>IF('General Data Input tab'!K14&gt;0,'General Data Input tab'!K14," ")</f>
        <v xml:space="preserve"> </v>
      </c>
      <c r="O4" s="1612"/>
    </row>
    <row r="5" spans="2:21" ht="6.75" customHeight="1">
      <c r="B5" s="120"/>
      <c r="C5" s="94"/>
      <c r="D5" s="112"/>
      <c r="E5" s="96"/>
      <c r="F5" s="96"/>
      <c r="G5" s="96"/>
      <c r="H5" s="96"/>
      <c r="I5" s="96"/>
      <c r="J5" s="96"/>
      <c r="K5" s="96"/>
      <c r="L5" s="96"/>
      <c r="M5" s="96"/>
      <c r="N5" s="96"/>
      <c r="O5" s="82"/>
    </row>
    <row r="6" spans="2:21" ht="22.5" customHeight="1">
      <c r="B6" s="1571" t="s">
        <v>1105</v>
      </c>
      <c r="C6" s="35" t="s">
        <v>887</v>
      </c>
      <c r="D6" s="4"/>
      <c r="E6" s="18"/>
      <c r="F6" s="18"/>
      <c r="G6" s="18"/>
      <c r="H6" s="18"/>
      <c r="I6" s="18"/>
      <c r="J6" s="18"/>
      <c r="K6" s="18"/>
      <c r="L6" s="18"/>
      <c r="M6" s="18"/>
      <c r="N6" s="18"/>
      <c r="O6" s="5"/>
    </row>
    <row r="7" spans="2:21" ht="12.95" customHeight="1">
      <c r="B7" s="1526"/>
      <c r="C7" s="32" t="s">
        <v>11</v>
      </c>
      <c r="D7" s="29"/>
      <c r="E7" s="19"/>
      <c r="F7" s="19"/>
      <c r="G7" s="19"/>
      <c r="H7" s="19"/>
      <c r="I7" s="19"/>
      <c r="J7" s="19"/>
      <c r="K7" s="19"/>
      <c r="L7" s="19"/>
      <c r="M7" s="19"/>
      <c r="N7" s="19"/>
      <c r="O7" s="13"/>
    </row>
    <row r="8" spans="2:21" ht="12.95" customHeight="1">
      <c r="B8" s="70"/>
      <c r="C8" s="347" t="s">
        <v>888</v>
      </c>
      <c r="D8" s="33"/>
      <c r="E8" s="19"/>
      <c r="F8" s="19"/>
      <c r="G8" s="19"/>
      <c r="H8" s="19"/>
      <c r="I8" s="19"/>
      <c r="J8" s="19"/>
      <c r="K8" s="19"/>
      <c r="L8" s="19"/>
      <c r="M8" s="19"/>
      <c r="N8" s="19"/>
      <c r="O8" s="13"/>
    </row>
    <row r="9" spans="2:21" ht="12.95" customHeight="1">
      <c r="B9" s="419" t="s">
        <v>1093</v>
      </c>
      <c r="C9" s="347" t="s">
        <v>889</v>
      </c>
      <c r="D9" s="33"/>
      <c r="E9" s="19"/>
      <c r="F9" s="19"/>
      <c r="G9" s="19"/>
      <c r="H9" s="19"/>
      <c r="I9" s="19"/>
      <c r="J9" s="19"/>
      <c r="K9" s="19"/>
      <c r="L9" s="19"/>
      <c r="M9" s="19"/>
      <c r="N9" s="19"/>
      <c r="O9" s="13"/>
    </row>
    <row r="10" spans="2:21" ht="12.95" customHeight="1">
      <c r="B10" s="419" t="s">
        <v>1104</v>
      </c>
      <c r="C10" s="347" t="s">
        <v>431</v>
      </c>
      <c r="D10" s="33"/>
      <c r="E10" s="19"/>
      <c r="F10" s="19"/>
      <c r="G10" s="19"/>
      <c r="H10" s="19"/>
      <c r="I10" s="19"/>
      <c r="J10" s="19"/>
      <c r="K10" s="19"/>
      <c r="L10" s="19"/>
      <c r="M10" s="19"/>
      <c r="N10" s="19"/>
      <c r="O10" s="13"/>
    </row>
    <row r="11" spans="2:21" ht="12.95" customHeight="1">
      <c r="B11" s="419" t="s">
        <v>1103</v>
      </c>
      <c r="C11" s="143"/>
      <c r="D11" s="59" t="s">
        <v>12</v>
      </c>
      <c r="E11" s="19"/>
      <c r="F11" s="19"/>
      <c r="G11" s="19"/>
      <c r="H11" s="19"/>
      <c r="I11" s="19"/>
      <c r="J11" s="19"/>
      <c r="K11" s="19"/>
      <c r="L11" s="19"/>
      <c r="M11" s="19"/>
      <c r="N11" s="19"/>
      <c r="O11" s="13"/>
    </row>
    <row r="12" spans="2:21" ht="12.95" customHeight="1">
      <c r="B12" s="419" t="s">
        <v>1102</v>
      </c>
      <c r="C12" s="347" t="s">
        <v>432</v>
      </c>
      <c r="D12" s="33"/>
      <c r="E12" s="19"/>
      <c r="F12" s="19"/>
      <c r="G12" s="19"/>
      <c r="H12" s="19"/>
      <c r="I12" s="19"/>
      <c r="J12" s="19"/>
      <c r="K12" s="19"/>
      <c r="L12" s="19"/>
      <c r="M12" s="19"/>
      <c r="N12" s="19"/>
      <c r="O12" s="13"/>
    </row>
    <row r="13" spans="2:21" ht="12.95" customHeight="1">
      <c r="B13" s="419" t="s">
        <v>1091</v>
      </c>
      <c r="C13" s="347" t="s">
        <v>433</v>
      </c>
      <c r="D13" s="33"/>
      <c r="E13" s="19"/>
      <c r="F13" s="19"/>
      <c r="G13" s="19"/>
      <c r="H13" s="19"/>
      <c r="I13" s="19"/>
      <c r="J13" s="19"/>
      <c r="K13" s="19"/>
      <c r="L13" s="19"/>
      <c r="M13" s="19"/>
      <c r="N13" s="19"/>
      <c r="O13" s="13"/>
    </row>
    <row r="14" spans="2:21" ht="12.95" customHeight="1">
      <c r="B14" s="68"/>
      <c r="C14" s="347" t="s">
        <v>434</v>
      </c>
      <c r="D14" s="33"/>
      <c r="E14" s="19"/>
      <c r="F14" s="19"/>
      <c r="G14" s="19"/>
      <c r="H14" s="19"/>
      <c r="I14" s="19"/>
      <c r="J14" s="19"/>
      <c r="K14" s="19"/>
      <c r="L14" s="19"/>
      <c r="M14" s="19"/>
      <c r="N14" s="19"/>
      <c r="O14" s="13"/>
    </row>
    <row r="15" spans="2:21" ht="12.95" customHeight="1">
      <c r="B15" s="70"/>
      <c r="C15" s="143"/>
      <c r="D15" s="59" t="s">
        <v>13</v>
      </c>
      <c r="E15" s="19"/>
      <c r="F15" s="19"/>
      <c r="G15" s="19"/>
      <c r="H15" s="19"/>
      <c r="I15" s="19"/>
      <c r="J15" s="19"/>
      <c r="K15" s="19"/>
      <c r="L15" s="19"/>
      <c r="M15" s="19"/>
      <c r="N15" s="19"/>
      <c r="O15" s="13"/>
    </row>
    <row r="16" spans="2:21" ht="12.95" customHeight="1">
      <c r="B16" s="70"/>
      <c r="C16" s="347" t="s">
        <v>594</v>
      </c>
      <c r="D16" s="33"/>
      <c r="E16" s="19"/>
      <c r="F16" s="19"/>
      <c r="G16" s="19"/>
      <c r="H16" s="19"/>
      <c r="I16" s="19"/>
      <c r="J16" s="19"/>
      <c r="K16" s="19"/>
      <c r="L16" s="19"/>
      <c r="M16" s="19"/>
      <c r="N16" s="19"/>
      <c r="O16" s="13"/>
    </row>
    <row r="17" spans="2:15" ht="12.95" customHeight="1">
      <c r="B17" s="70"/>
      <c r="C17" s="347" t="s">
        <v>435</v>
      </c>
      <c r="D17" s="33"/>
      <c r="E17" s="19"/>
      <c r="F17" s="19"/>
      <c r="G17" s="19"/>
      <c r="H17" s="19"/>
      <c r="I17" s="19"/>
      <c r="J17" s="19"/>
      <c r="K17" s="19"/>
      <c r="L17" s="19"/>
      <c r="M17" s="19"/>
      <c r="N17" s="19"/>
      <c r="O17" s="13"/>
    </row>
    <row r="18" spans="2:15" ht="12.95" customHeight="1">
      <c r="B18" s="70"/>
      <c r="C18" s="143"/>
      <c r="D18" s="59" t="s">
        <v>14</v>
      </c>
      <c r="E18" s="19"/>
      <c r="F18" s="19"/>
      <c r="G18" s="19"/>
      <c r="H18" s="19"/>
      <c r="I18" s="19"/>
      <c r="J18" s="19"/>
      <c r="K18" s="19"/>
      <c r="L18" s="19"/>
      <c r="M18" s="19"/>
      <c r="N18" s="19"/>
      <c r="O18" s="13"/>
    </row>
    <row r="19" spans="2:15" ht="12.95" customHeight="1">
      <c r="B19" s="9"/>
      <c r="C19" s="347" t="s">
        <v>436</v>
      </c>
      <c r="D19" s="33"/>
      <c r="E19" s="19"/>
      <c r="F19" s="19"/>
      <c r="G19" s="19"/>
      <c r="H19" s="19"/>
      <c r="I19" s="19"/>
      <c r="J19" s="19"/>
      <c r="K19" s="19"/>
      <c r="L19" s="19"/>
      <c r="M19" s="19"/>
      <c r="N19" s="19"/>
      <c r="O19" s="13"/>
    </row>
    <row r="20" spans="2:15" ht="12.95" customHeight="1">
      <c r="B20" s="9"/>
      <c r="C20" s="347" t="s">
        <v>15</v>
      </c>
      <c r="D20" s="33"/>
      <c r="E20" s="19"/>
      <c r="F20" s="19"/>
      <c r="G20" s="19"/>
      <c r="H20" s="19"/>
      <c r="I20" s="19"/>
      <c r="J20" s="19"/>
      <c r="K20" s="19"/>
      <c r="L20" s="19"/>
      <c r="M20" s="19"/>
      <c r="N20" s="19"/>
      <c r="O20" s="13"/>
    </row>
    <row r="21" spans="2:15" ht="12.95" customHeight="1">
      <c r="B21" s="9"/>
      <c r="C21" s="347" t="s">
        <v>437</v>
      </c>
      <c r="D21" s="33"/>
      <c r="E21" s="19"/>
      <c r="F21" s="19"/>
      <c r="G21" s="19"/>
      <c r="H21" s="19"/>
      <c r="I21" s="19"/>
      <c r="J21" s="19"/>
      <c r="K21" s="19"/>
      <c r="L21" s="19"/>
      <c r="M21" s="19"/>
      <c r="N21" s="19"/>
      <c r="O21" s="13"/>
    </row>
    <row r="22" spans="2:15" ht="12.95" customHeight="1">
      <c r="B22" s="9"/>
      <c r="C22" s="347" t="s">
        <v>438</v>
      </c>
      <c r="D22" s="33"/>
      <c r="E22" s="19"/>
      <c r="F22" s="19"/>
      <c r="G22" s="19"/>
      <c r="H22" s="19"/>
      <c r="I22" s="19"/>
      <c r="J22" s="19"/>
      <c r="K22" s="19"/>
      <c r="L22" s="19"/>
      <c r="M22" s="19"/>
      <c r="N22" s="19"/>
      <c r="O22" s="13"/>
    </row>
    <row r="23" spans="2:15" ht="12.95" customHeight="1">
      <c r="B23" s="9"/>
      <c r="C23" s="347" t="s">
        <v>439</v>
      </c>
      <c r="D23" s="33"/>
      <c r="E23" s="19"/>
      <c r="F23" s="19"/>
      <c r="G23" s="19"/>
      <c r="H23" s="19"/>
      <c r="I23" s="19"/>
      <c r="J23" s="19"/>
      <c r="K23" s="19"/>
      <c r="L23" s="19"/>
      <c r="M23" s="19"/>
      <c r="N23" s="19"/>
      <c r="O23" s="13"/>
    </row>
    <row r="24" spans="2:15" ht="12.95" customHeight="1">
      <c r="B24" s="9"/>
      <c r="C24" s="143"/>
      <c r="D24" s="59" t="s">
        <v>16</v>
      </c>
      <c r="E24" s="19"/>
      <c r="F24" s="19"/>
      <c r="G24" s="19"/>
      <c r="H24" s="19"/>
      <c r="I24" s="19"/>
      <c r="J24" s="19"/>
      <c r="K24" s="19"/>
      <c r="L24" s="19"/>
      <c r="M24" s="19"/>
      <c r="N24" s="19"/>
      <c r="O24" s="13"/>
    </row>
    <row r="25" spans="2:15" ht="12.95" customHeight="1">
      <c r="B25" s="9"/>
      <c r="C25" s="347" t="s">
        <v>440</v>
      </c>
      <c r="D25" s="33"/>
      <c r="E25" s="19"/>
      <c r="F25" s="19"/>
      <c r="G25" s="19"/>
      <c r="H25" s="19"/>
      <c r="I25" s="19"/>
      <c r="J25" s="19"/>
      <c r="K25" s="19"/>
      <c r="L25" s="19"/>
      <c r="M25" s="19"/>
      <c r="N25" s="19"/>
      <c r="O25" s="13"/>
    </row>
    <row r="26" spans="2:15" ht="12.95" customHeight="1">
      <c r="B26" s="9"/>
      <c r="C26" s="347" t="s">
        <v>441</v>
      </c>
      <c r="D26" s="33"/>
      <c r="E26" s="19"/>
      <c r="F26" s="19"/>
      <c r="G26" s="19"/>
      <c r="H26" s="19"/>
      <c r="I26" s="19"/>
      <c r="J26" s="19"/>
      <c r="K26" s="19"/>
      <c r="L26" s="19"/>
      <c r="M26" s="19"/>
      <c r="N26" s="19"/>
      <c r="O26" s="13"/>
    </row>
    <row r="27" spans="2:15" ht="12.95" customHeight="1">
      <c r="B27" s="9"/>
      <c r="C27" s="114" t="s">
        <v>442</v>
      </c>
      <c r="D27" s="395"/>
      <c r="E27" s="20"/>
      <c r="F27" s="20"/>
      <c r="G27" s="20"/>
      <c r="H27" s="20"/>
      <c r="I27" s="20"/>
      <c r="J27" s="20"/>
      <c r="K27" s="20"/>
      <c r="L27" s="20"/>
      <c r="M27" s="20"/>
      <c r="N27" s="20"/>
      <c r="O27" s="76"/>
    </row>
    <row r="28" spans="2:15">
      <c r="B28" s="9"/>
      <c r="C28" s="1599" t="s">
        <v>1090</v>
      </c>
      <c r="D28" s="1600"/>
      <c r="E28" s="1600"/>
      <c r="F28" s="1600"/>
      <c r="G28" s="1600"/>
      <c r="H28" s="1601"/>
      <c r="I28" s="430"/>
      <c r="J28" s="1599" t="s">
        <v>1089</v>
      </c>
      <c r="K28" s="1600"/>
      <c r="L28" s="1600"/>
      <c r="M28" s="1600"/>
      <c r="N28" s="1600"/>
      <c r="O28" s="1601"/>
    </row>
    <row r="29" spans="2:15" ht="12" customHeight="1">
      <c r="B29" s="9"/>
      <c r="C29" s="1592" t="s">
        <v>1088</v>
      </c>
      <c r="D29" s="1593"/>
      <c r="E29" s="1549" t="s">
        <v>1101</v>
      </c>
      <c r="F29" s="1550"/>
      <c r="G29" s="1551"/>
      <c r="H29" s="1594" t="s">
        <v>1087</v>
      </c>
      <c r="I29" s="428"/>
      <c r="J29" s="1592" t="s">
        <v>1088</v>
      </c>
      <c r="K29" s="1613"/>
      <c r="L29" s="1613"/>
      <c r="M29" s="1593"/>
      <c r="N29" s="354" t="s">
        <v>1101</v>
      </c>
      <c r="O29" s="1594" t="s">
        <v>1087</v>
      </c>
    </row>
    <row r="30" spans="2:15" ht="12" customHeight="1">
      <c r="B30" s="9"/>
      <c r="C30" s="1580"/>
      <c r="D30" s="1581"/>
      <c r="E30" s="1596" t="s">
        <v>1100</v>
      </c>
      <c r="F30" s="1597"/>
      <c r="G30" s="1598"/>
      <c r="H30" s="1595"/>
      <c r="I30" s="429"/>
      <c r="J30" s="1580"/>
      <c r="K30" s="1614"/>
      <c r="L30" s="1614"/>
      <c r="M30" s="1581"/>
      <c r="N30" s="355" t="s">
        <v>1100</v>
      </c>
      <c r="O30" s="1595"/>
    </row>
    <row r="31" spans="2:15">
      <c r="B31" s="9"/>
      <c r="C31" s="35" t="s">
        <v>443</v>
      </c>
      <c r="D31" s="425"/>
      <c r="E31" s="1583"/>
      <c r="F31" s="1584"/>
      <c r="G31" s="1585"/>
      <c r="H31" s="1412"/>
      <c r="I31" s="9"/>
      <c r="J31" s="1602"/>
      <c r="K31" s="1603"/>
      <c r="L31" s="1603"/>
      <c r="M31" s="1604"/>
      <c r="N31" s="1332"/>
      <c r="O31" s="1414"/>
    </row>
    <row r="32" spans="2:15">
      <c r="B32" s="9"/>
      <c r="C32" s="347"/>
      <c r="D32" s="426" t="s">
        <v>1106</v>
      </c>
      <c r="E32" s="1586" t="str">
        <f>IF('General Data Input tab'!D42&gt;0,'General Data Input tab'!D42," ")</f>
        <v xml:space="preserve"> </v>
      </c>
      <c r="F32" s="1587"/>
      <c r="G32" s="1588"/>
      <c r="H32" s="1424" t="str">
        <f>IF('General Data Input tab'!F42&gt;0,'General Data Input tab'!F42," ")</f>
        <v xml:space="preserve"> </v>
      </c>
      <c r="I32" s="9"/>
      <c r="J32" s="1606"/>
      <c r="K32" s="1615"/>
      <c r="L32" s="1615"/>
      <c r="M32" s="1607"/>
      <c r="N32" s="1338"/>
      <c r="O32" s="1415"/>
    </row>
    <row r="33" spans="2:15">
      <c r="B33" s="9"/>
      <c r="C33" s="347"/>
      <c r="D33" s="426" t="s">
        <v>1099</v>
      </c>
      <c r="E33" s="1586" t="str">
        <f>IF('General Data Input tab'!D43&gt;0,'General Data Input tab'!D43," ")</f>
        <v xml:space="preserve"> </v>
      </c>
      <c r="F33" s="1587"/>
      <c r="G33" s="1588"/>
      <c r="H33" s="1413" t="str">
        <f>IF('General Data Input tab'!F43&gt;0,'General Data Input tab'!F43," ")</f>
        <v xml:space="preserve"> </v>
      </c>
      <c r="I33" s="9"/>
      <c r="J33" s="1608"/>
      <c r="K33" s="1609"/>
      <c r="L33" s="1609"/>
      <c r="M33" s="1610"/>
      <c r="N33" s="1339"/>
      <c r="O33" s="1416"/>
    </row>
    <row r="34" spans="2:15">
      <c r="B34" s="9"/>
      <c r="C34" s="347"/>
      <c r="D34" s="426" t="s">
        <v>1075</v>
      </c>
      <c r="E34" s="1586" t="str">
        <f>IF('General Data Input tab'!D44&gt;0,'General Data Input tab'!D44," ")</f>
        <v xml:space="preserve"> </v>
      </c>
      <c r="F34" s="1587"/>
      <c r="G34" s="1588"/>
      <c r="H34" s="1413" t="str">
        <f>IF('General Data Input tab'!F44&gt;0,'General Data Input tab'!F44," ")</f>
        <v xml:space="preserve"> </v>
      </c>
      <c r="I34" s="9"/>
      <c r="J34" s="1589"/>
      <c r="K34" s="1590"/>
      <c r="L34" s="1590"/>
      <c r="M34" s="1591"/>
      <c r="N34" s="1340"/>
      <c r="O34" s="1417"/>
    </row>
    <row r="35" spans="2:15">
      <c r="B35" s="9"/>
      <c r="C35" s="32" t="s">
        <v>444</v>
      </c>
      <c r="D35" s="400"/>
      <c r="E35" s="1586" t="str">
        <f>IF('General Data Input tab'!D45&gt;0,'General Data Input tab'!D45," ")</f>
        <v xml:space="preserve"> </v>
      </c>
      <c r="F35" s="1587"/>
      <c r="G35" s="1588"/>
      <c r="H35" s="1413" t="str">
        <f>IF('General Data Input tab'!F45&gt;0,'General Data Input tab'!F45," ")</f>
        <v xml:space="preserve"> </v>
      </c>
      <c r="I35" s="9"/>
      <c r="J35" s="1608"/>
      <c r="K35" s="1609"/>
      <c r="L35" s="1609"/>
      <c r="M35" s="1610"/>
      <c r="N35" s="1340"/>
      <c r="O35" s="1416"/>
    </row>
    <row r="36" spans="2:15">
      <c r="B36" s="9"/>
      <c r="C36" s="32" t="s">
        <v>445</v>
      </c>
      <c r="D36" s="400"/>
      <c r="E36" s="1586" t="str">
        <f>IF('General Data Input tab'!D46&gt;0,'General Data Input tab'!D46," ")</f>
        <v xml:space="preserve"> </v>
      </c>
      <c r="F36" s="1587"/>
      <c r="G36" s="1588"/>
      <c r="H36" s="1413" t="str">
        <f>IF('General Data Input tab'!F46&gt;0,'General Data Input tab'!F46," ")</f>
        <v xml:space="preserve"> </v>
      </c>
      <c r="I36" s="9"/>
      <c r="J36" s="1589"/>
      <c r="K36" s="1590"/>
      <c r="L36" s="1590"/>
      <c r="M36" s="1591"/>
      <c r="N36" s="1340"/>
      <c r="O36" s="1418"/>
    </row>
    <row r="37" spans="2:15">
      <c r="B37" s="9"/>
      <c r="C37" s="32" t="s">
        <v>446</v>
      </c>
      <c r="D37" s="400"/>
      <c r="E37" s="1586" t="str">
        <f>IF('General Data Input tab'!D47&gt;0,'General Data Input tab'!D47," ")</f>
        <v xml:space="preserve"> </v>
      </c>
      <c r="F37" s="1587"/>
      <c r="G37" s="1588"/>
      <c r="H37" s="1413" t="str">
        <f>IF('General Data Input tab'!F47&gt;0,'General Data Input tab'!F47," ")</f>
        <v xml:space="preserve"> </v>
      </c>
      <c r="I37" s="9"/>
      <c r="J37" s="1589"/>
      <c r="K37" s="1590"/>
      <c r="L37" s="1590"/>
      <c r="M37" s="1591"/>
      <c r="N37" s="1340"/>
      <c r="O37" s="1417"/>
    </row>
    <row r="38" spans="2:15">
      <c r="B38" s="9"/>
      <c r="C38" s="347"/>
      <c r="D38" s="426" t="s">
        <v>1098</v>
      </c>
      <c r="E38" s="1586" t="str">
        <f>IF('General Data Input tab'!D48&gt;0,'General Data Input tab'!D48," ")</f>
        <v xml:space="preserve"> </v>
      </c>
      <c r="F38" s="1587"/>
      <c r="G38" s="1588"/>
      <c r="H38" s="1413" t="str">
        <f>IF('General Data Input tab'!F48&gt;0,'General Data Input tab'!F48," ")</f>
        <v xml:space="preserve"> </v>
      </c>
      <c r="I38" s="9"/>
      <c r="J38" s="1608"/>
      <c r="K38" s="1609"/>
      <c r="L38" s="1609"/>
      <c r="M38" s="1610"/>
      <c r="N38" s="1340"/>
      <c r="O38" s="1416"/>
    </row>
    <row r="39" spans="2:15">
      <c r="B39" s="9"/>
      <c r="C39" s="347"/>
      <c r="D39" s="426" t="s">
        <v>1097</v>
      </c>
      <c r="E39" s="1586" t="str">
        <f>IF('General Data Input tab'!D49&gt;0,'General Data Input tab'!D49," ")</f>
        <v xml:space="preserve"> </v>
      </c>
      <c r="F39" s="1587"/>
      <c r="G39" s="1588"/>
      <c r="H39" s="1413" t="str">
        <f>IF('General Data Input tab'!F49&gt;0,'General Data Input tab'!F49," ")</f>
        <v xml:space="preserve"> </v>
      </c>
      <c r="I39" s="9"/>
      <c r="J39" s="1589"/>
      <c r="K39" s="1590"/>
      <c r="L39" s="1590"/>
      <c r="M39" s="1591"/>
      <c r="N39" s="1340"/>
      <c r="O39" s="1417"/>
    </row>
    <row r="40" spans="2:15" ht="6" customHeight="1">
      <c r="B40" s="10"/>
      <c r="C40" s="114"/>
      <c r="D40" s="427"/>
      <c r="E40" s="84"/>
      <c r="F40" s="20"/>
      <c r="G40" s="76"/>
      <c r="H40" s="423"/>
      <c r="I40" s="10"/>
      <c r="J40" s="84"/>
      <c r="K40" s="20"/>
      <c r="L40" s="20"/>
      <c r="M40" s="76"/>
      <c r="N40" s="10"/>
      <c r="O40" s="10"/>
    </row>
    <row r="41" spans="2:15" ht="5.25" customHeight="1">
      <c r="B41" s="121"/>
      <c r="C41" s="127"/>
      <c r="D41" s="112"/>
      <c r="E41" s="96"/>
      <c r="F41" s="96"/>
      <c r="G41" s="96"/>
      <c r="H41" s="96"/>
      <c r="I41" s="96"/>
      <c r="J41" s="96"/>
      <c r="K41" s="96"/>
      <c r="L41" s="96"/>
      <c r="M41" s="96"/>
      <c r="N41" s="96"/>
      <c r="O41" s="82"/>
    </row>
    <row r="42" spans="2:15" ht="19.5" customHeight="1">
      <c r="B42" s="8"/>
      <c r="C42" s="35" t="s">
        <v>1107</v>
      </c>
      <c r="D42" s="4"/>
      <c r="E42" s="18"/>
      <c r="F42" s="18"/>
      <c r="G42" s="18"/>
      <c r="H42" s="18"/>
      <c r="I42" s="18"/>
      <c r="J42" s="18"/>
      <c r="K42" s="18"/>
      <c r="L42" s="18"/>
      <c r="M42" s="18"/>
      <c r="N42" s="18"/>
      <c r="O42" s="5"/>
    </row>
    <row r="43" spans="2:15" ht="12.95" customHeight="1">
      <c r="B43" s="1526" t="s">
        <v>1096</v>
      </c>
      <c r="C43" s="32" t="s">
        <v>17</v>
      </c>
      <c r="D43" s="33"/>
      <c r="E43" s="19"/>
      <c r="F43" s="19"/>
      <c r="G43" s="19"/>
      <c r="H43" s="19"/>
      <c r="I43" s="19"/>
      <c r="J43" s="19"/>
      <c r="K43" s="19"/>
      <c r="L43" s="19"/>
      <c r="M43" s="19"/>
      <c r="N43" s="19"/>
      <c r="O43" s="13"/>
    </row>
    <row r="44" spans="2:15" ht="12.95" customHeight="1">
      <c r="B44" s="1526"/>
      <c r="C44" s="347" t="s">
        <v>1108</v>
      </c>
      <c r="D44" s="33"/>
      <c r="E44" s="19"/>
      <c r="F44" s="19"/>
      <c r="G44" s="19"/>
      <c r="H44" s="19"/>
      <c r="I44" s="19"/>
      <c r="J44" s="19"/>
      <c r="K44" s="19"/>
      <c r="L44" s="19"/>
      <c r="M44" s="19"/>
      <c r="N44" s="19"/>
      <c r="O44" s="13"/>
    </row>
    <row r="45" spans="2:15" ht="12.95" customHeight="1">
      <c r="B45" s="70"/>
      <c r="C45" s="347" t="s">
        <v>1109</v>
      </c>
      <c r="D45" s="33"/>
      <c r="E45" s="19"/>
      <c r="F45" s="19"/>
      <c r="G45" s="19"/>
      <c r="H45" s="19"/>
      <c r="I45" s="19"/>
      <c r="J45" s="19"/>
      <c r="K45" s="19"/>
      <c r="L45" s="19"/>
      <c r="M45" s="19"/>
      <c r="N45" s="19"/>
      <c r="O45" s="13"/>
    </row>
    <row r="46" spans="2:15" ht="12.95" customHeight="1">
      <c r="B46" s="419" t="s">
        <v>1095</v>
      </c>
      <c r="C46" s="347" t="s">
        <v>882</v>
      </c>
      <c r="D46" s="33"/>
      <c r="E46" s="19"/>
      <c r="F46" s="19"/>
      <c r="G46" s="19"/>
      <c r="H46" s="19"/>
      <c r="I46" s="19"/>
      <c r="J46" s="19"/>
      <c r="K46" s="19"/>
      <c r="L46" s="19"/>
      <c r="M46" s="19"/>
      <c r="N46" s="19"/>
      <c r="O46" s="13"/>
    </row>
    <row r="47" spans="2:15" ht="12.95" customHeight="1">
      <c r="B47" s="419" t="s">
        <v>1094</v>
      </c>
      <c r="C47" s="347" t="s">
        <v>883</v>
      </c>
      <c r="D47" s="33"/>
      <c r="E47" s="19"/>
      <c r="F47" s="19"/>
      <c r="G47" s="19"/>
      <c r="H47" s="19"/>
      <c r="I47" s="19"/>
      <c r="J47" s="19"/>
      <c r="K47" s="19"/>
      <c r="L47" s="19"/>
      <c r="M47" s="19"/>
      <c r="N47" s="19"/>
      <c r="O47" s="13"/>
    </row>
    <row r="48" spans="2:15" ht="12.95" customHeight="1">
      <c r="B48" s="419" t="s">
        <v>1093</v>
      </c>
      <c r="C48" s="347" t="s">
        <v>884</v>
      </c>
      <c r="D48" s="33"/>
      <c r="E48" s="19"/>
      <c r="F48" s="19"/>
      <c r="G48" s="19"/>
      <c r="H48" s="19"/>
      <c r="I48" s="19"/>
      <c r="J48" s="19"/>
      <c r="K48" s="19"/>
      <c r="L48" s="19"/>
      <c r="M48" s="19"/>
      <c r="N48" s="19"/>
      <c r="O48" s="13"/>
    </row>
    <row r="49" spans="2:18" ht="12.95" customHeight="1">
      <c r="B49" s="419" t="s">
        <v>1092</v>
      </c>
      <c r="C49" s="143"/>
      <c r="D49" s="59" t="s">
        <v>18</v>
      </c>
      <c r="E49" s="19"/>
      <c r="F49" s="19"/>
      <c r="G49" s="19"/>
      <c r="H49" s="19"/>
      <c r="I49" s="19"/>
      <c r="J49" s="19"/>
      <c r="K49" s="19"/>
      <c r="L49" s="19"/>
      <c r="M49" s="19"/>
      <c r="N49" s="19"/>
      <c r="O49" s="13"/>
    </row>
    <row r="50" spans="2:18" ht="12.95" customHeight="1">
      <c r="B50" s="419" t="s">
        <v>1091</v>
      </c>
      <c r="C50" s="143"/>
      <c r="D50" s="59" t="s">
        <v>19</v>
      </c>
      <c r="E50" s="19"/>
      <c r="F50" s="19"/>
      <c r="G50" s="19"/>
      <c r="H50" s="19"/>
      <c r="I50" s="19"/>
      <c r="J50" s="19"/>
      <c r="K50" s="19"/>
      <c r="L50" s="19"/>
      <c r="M50" s="19"/>
      <c r="N50" s="19"/>
      <c r="O50" s="13"/>
    </row>
    <row r="51" spans="2:18" ht="12.95" customHeight="1">
      <c r="B51" s="9"/>
      <c r="C51" s="347" t="s">
        <v>885</v>
      </c>
      <c r="D51" s="33"/>
      <c r="E51" s="19"/>
      <c r="F51" s="19"/>
      <c r="G51" s="19"/>
      <c r="H51" s="19"/>
      <c r="I51" s="19"/>
      <c r="J51" s="19"/>
      <c r="K51" s="19"/>
      <c r="L51" s="19"/>
      <c r="M51" s="19"/>
      <c r="N51" s="19"/>
      <c r="O51" s="13"/>
    </row>
    <row r="52" spans="2:18" ht="16.5" customHeight="1">
      <c r="B52" s="9"/>
      <c r="C52" s="424" t="s">
        <v>886</v>
      </c>
      <c r="D52" s="395"/>
      <c r="E52" s="20"/>
      <c r="F52" s="20"/>
      <c r="G52" s="20"/>
      <c r="H52" s="20"/>
      <c r="I52" s="20"/>
      <c r="J52" s="20"/>
      <c r="K52" s="20"/>
      <c r="L52" s="20"/>
      <c r="M52" s="20"/>
      <c r="N52" s="20"/>
      <c r="O52" s="76"/>
    </row>
    <row r="53" spans="2:18" ht="19.5" customHeight="1">
      <c r="B53" s="9"/>
      <c r="C53" s="1599" t="s">
        <v>1090</v>
      </c>
      <c r="D53" s="1600"/>
      <c r="E53" s="1600"/>
      <c r="F53" s="1600"/>
      <c r="G53" s="1600"/>
      <c r="H53" s="1600"/>
      <c r="I53" s="1600"/>
      <c r="J53" s="1600"/>
      <c r="K53" s="1601"/>
      <c r="L53" s="430"/>
      <c r="M53" s="1599" t="s">
        <v>1089</v>
      </c>
      <c r="N53" s="1600"/>
      <c r="O53" s="1601"/>
    </row>
    <row r="54" spans="2:18" s="441" customFormat="1" ht="12.75">
      <c r="B54" s="435"/>
      <c r="C54" s="436" t="s">
        <v>1088</v>
      </c>
      <c r="D54" s="437"/>
      <c r="E54" s="86" t="s">
        <v>1087</v>
      </c>
      <c r="F54" s="438" t="s">
        <v>1088</v>
      </c>
      <c r="G54" s="439"/>
      <c r="H54" s="439"/>
      <c r="I54" s="439"/>
      <c r="J54" s="318"/>
      <c r="K54" s="86" t="s">
        <v>1087</v>
      </c>
      <c r="L54" s="440"/>
      <c r="M54" s="1517" t="s">
        <v>1088</v>
      </c>
      <c r="N54" s="1518"/>
      <c r="O54" s="852" t="s">
        <v>1087</v>
      </c>
    </row>
    <row r="55" spans="2:18">
      <c r="B55" s="9"/>
      <c r="C55" s="35" t="s">
        <v>447</v>
      </c>
      <c r="D55" s="425"/>
      <c r="E55" s="1419"/>
      <c r="F55" s="431" t="s">
        <v>1086</v>
      </c>
      <c r="G55" s="89"/>
      <c r="H55" s="89"/>
      <c r="I55" s="133"/>
      <c r="J55" s="134"/>
      <c r="K55" s="1419"/>
      <c r="L55" s="8"/>
      <c r="M55" s="1602"/>
      <c r="N55" s="1604"/>
      <c r="O55" s="1422"/>
    </row>
    <row r="56" spans="2:18">
      <c r="B56" s="9"/>
      <c r="C56" s="347"/>
      <c r="D56" s="426" t="s">
        <v>1083</v>
      </c>
      <c r="E56" s="1413" t="str">
        <f>IF('General Data Input tab'!D55&gt;0,'General Data Input tab'!D55," ")</f>
        <v xml:space="preserve"> </v>
      </c>
      <c r="F56" s="432"/>
      <c r="G56" s="98" t="s">
        <v>1085</v>
      </c>
      <c r="H56" s="90"/>
      <c r="I56" s="136"/>
      <c r="J56" s="137"/>
      <c r="K56" s="1413" t="str">
        <f>IF('General Data Input tab'!I55&gt;0,'General Data Input tab'!I55," ")</f>
        <v xml:space="preserve"> </v>
      </c>
      <c r="L56" s="9"/>
      <c r="M56" s="1606"/>
      <c r="N56" s="1607"/>
      <c r="O56" s="1415"/>
    </row>
    <row r="57" spans="2:18">
      <c r="B57" s="9"/>
      <c r="C57" s="347"/>
      <c r="D57" s="426" t="s">
        <v>1081</v>
      </c>
      <c r="E57" s="1413" t="str">
        <f>IF('General Data Input tab'!D56&gt;0,'General Data Input tab'!D56," ")</f>
        <v xml:space="preserve"> </v>
      </c>
      <c r="F57" s="432"/>
      <c r="G57" s="98" t="s">
        <v>1084</v>
      </c>
      <c r="H57" s="90"/>
      <c r="I57" s="136"/>
      <c r="J57" s="137"/>
      <c r="K57" s="1413" t="str">
        <f>IF('General Data Input tab'!I56&gt;0,'General Data Input tab'!I56," ")</f>
        <v xml:space="preserve"> </v>
      </c>
      <c r="L57" s="9"/>
      <c r="M57" s="1606"/>
      <c r="N57" s="1607"/>
      <c r="O57" s="1415"/>
    </row>
    <row r="58" spans="2:18">
      <c r="B58" s="9"/>
      <c r="C58" s="347"/>
      <c r="D58" s="426" t="s">
        <v>1080</v>
      </c>
      <c r="E58" s="1413" t="str">
        <f>IF('General Data Input tab'!D57&gt;0,'General Data Input tab'!D57," ")</f>
        <v xml:space="preserve"> </v>
      </c>
      <c r="F58" s="432"/>
      <c r="G58" s="98" t="s">
        <v>1083</v>
      </c>
      <c r="H58" s="90"/>
      <c r="I58" s="136"/>
      <c r="J58" s="137"/>
      <c r="K58" s="1413" t="str">
        <f>IF('General Data Input tab'!I57&gt;0,'General Data Input tab'!I57," ")</f>
        <v xml:space="preserve"> </v>
      </c>
      <c r="L58" s="9"/>
      <c r="M58" s="1606"/>
      <c r="N58" s="1607"/>
      <c r="O58" s="1415"/>
      <c r="R58" s="19"/>
    </row>
    <row r="59" spans="2:18">
      <c r="B59" s="9"/>
      <c r="C59" s="347"/>
      <c r="D59" s="426" t="s">
        <v>1082</v>
      </c>
      <c r="E59" s="1413" t="str">
        <f>IF('General Data Input tab'!D58&gt;0,'General Data Input tab'!D58," ")</f>
        <v xml:space="preserve"> </v>
      </c>
      <c r="F59" s="432"/>
      <c r="G59" s="98" t="s">
        <v>449</v>
      </c>
      <c r="H59" s="90"/>
      <c r="I59" s="136"/>
      <c r="J59" s="137"/>
      <c r="K59" s="1413" t="str">
        <f>IF('General Data Input tab'!I58&gt;0,'General Data Input tab'!I58," ")</f>
        <v xml:space="preserve"> </v>
      </c>
      <c r="L59" s="9"/>
      <c r="M59" s="1606"/>
      <c r="N59" s="1607"/>
      <c r="O59" s="1415"/>
      <c r="R59" s="19"/>
    </row>
    <row r="60" spans="2:18">
      <c r="B60" s="9"/>
      <c r="C60" s="32" t="s">
        <v>448</v>
      </c>
      <c r="D60" s="400"/>
      <c r="E60" s="1420"/>
      <c r="F60" s="432"/>
      <c r="G60" s="98" t="s">
        <v>1080</v>
      </c>
      <c r="H60" s="90"/>
      <c r="I60" s="136"/>
      <c r="J60" s="137"/>
      <c r="K60" s="1413" t="str">
        <f>IF('General Data Input tab'!I59&gt;0,'General Data Input tab'!I59," ")</f>
        <v xml:space="preserve"> </v>
      </c>
      <c r="L60" s="9"/>
      <c r="M60" s="1606"/>
      <c r="N60" s="1607"/>
      <c r="O60" s="1415"/>
    </row>
    <row r="61" spans="2:18">
      <c r="B61" s="9"/>
      <c r="C61" s="143"/>
      <c r="D61" s="426" t="s">
        <v>1079</v>
      </c>
      <c r="E61" s="1413" t="str">
        <f>IF('General Data Input tab'!D60&gt;0,'General Data Input tab'!D60," ")</f>
        <v xml:space="preserve"> </v>
      </c>
      <c r="F61" s="432"/>
      <c r="G61" s="98" t="s">
        <v>1078</v>
      </c>
      <c r="H61" s="90"/>
      <c r="I61" s="136"/>
      <c r="J61" s="137"/>
      <c r="K61" s="1413" t="str">
        <f>IF('General Data Input tab'!I60&gt;0,'General Data Input tab'!I60," ")</f>
        <v xml:space="preserve"> </v>
      </c>
      <c r="L61" s="9"/>
      <c r="M61" s="1606"/>
      <c r="N61" s="1607"/>
      <c r="O61" s="1415"/>
    </row>
    <row r="62" spans="2:18">
      <c r="B62" s="9"/>
      <c r="C62" s="143"/>
      <c r="D62" s="426" t="s">
        <v>1077</v>
      </c>
      <c r="E62" s="1413" t="str">
        <f>IF('General Data Input tab'!D61&gt;0,'General Data Input tab'!D61," ")</f>
        <v xml:space="preserve"> </v>
      </c>
      <c r="F62" s="433" t="s">
        <v>1076</v>
      </c>
      <c r="G62" s="90"/>
      <c r="H62" s="90"/>
      <c r="I62" s="136"/>
      <c r="J62" s="137"/>
      <c r="K62" s="1421"/>
      <c r="L62" s="81"/>
      <c r="M62" s="1606"/>
      <c r="N62" s="1607"/>
      <c r="O62" s="1415"/>
    </row>
    <row r="63" spans="2:18">
      <c r="B63" s="9"/>
      <c r="C63" s="143"/>
      <c r="D63" s="426" t="s">
        <v>1075</v>
      </c>
      <c r="E63" s="1413" t="str">
        <f>IF('General Data Input tab'!D62&gt;0,'General Data Input tab'!D62," ")</f>
        <v xml:space="preserve"> </v>
      </c>
      <c r="F63" s="432"/>
      <c r="G63" s="98" t="s">
        <v>1074</v>
      </c>
      <c r="H63" s="90"/>
      <c r="I63" s="136"/>
      <c r="J63" s="137"/>
      <c r="K63" s="1413" t="str">
        <f>IF('General Data Input tab'!I62&gt;0,'General Data Input tab'!I62," ")</f>
        <v xml:space="preserve"> </v>
      </c>
      <c r="L63" s="9"/>
      <c r="M63" s="1606"/>
      <c r="N63" s="1607"/>
      <c r="O63" s="1415"/>
    </row>
    <row r="64" spans="2:18">
      <c r="B64" s="9"/>
      <c r="C64" s="143"/>
      <c r="D64" s="426" t="s">
        <v>1073</v>
      </c>
      <c r="E64" s="1413" t="str">
        <f>IF('General Data Input tab'!D63&gt;0,'General Data Input tab'!D63," ")</f>
        <v xml:space="preserve"> </v>
      </c>
      <c r="F64" s="432"/>
      <c r="G64" s="98" t="s">
        <v>1072</v>
      </c>
      <c r="H64" s="90"/>
      <c r="I64" s="136"/>
      <c r="J64" s="137"/>
      <c r="K64" s="1413" t="str">
        <f>IF('General Data Input tab'!I63&gt;0,'General Data Input tab'!I63," ")</f>
        <v xml:space="preserve"> </v>
      </c>
      <c r="L64" s="9"/>
      <c r="M64" s="1606"/>
      <c r="N64" s="1607"/>
      <c r="O64" s="1415"/>
    </row>
    <row r="65" spans="2:15">
      <c r="B65" s="9"/>
      <c r="C65" s="143"/>
      <c r="D65" s="400"/>
      <c r="E65" s="1117"/>
      <c r="F65" s="432"/>
      <c r="G65" s="98" t="s">
        <v>1071</v>
      </c>
      <c r="H65" s="90"/>
      <c r="I65" s="136"/>
      <c r="J65" s="137"/>
      <c r="K65" s="1413" t="str">
        <f>IF('General Data Input tab'!I64&gt;0,'General Data Input tab'!I64," ")</f>
        <v xml:space="preserve"> </v>
      </c>
      <c r="L65" s="9"/>
      <c r="M65" s="1606"/>
      <c r="N65" s="1607"/>
      <c r="O65" s="1415"/>
    </row>
    <row r="66" spans="2:15">
      <c r="B66" s="9"/>
      <c r="C66" s="143"/>
      <c r="D66" s="400"/>
      <c r="E66" s="1118"/>
      <c r="F66" s="432"/>
      <c r="G66" s="98" t="s">
        <v>1070</v>
      </c>
      <c r="H66" s="90"/>
      <c r="I66" s="136"/>
      <c r="J66" s="137"/>
      <c r="K66" s="1413" t="str">
        <f>IF('General Data Input tab'!I65&gt;0,'General Data Input tab'!I65," ")</f>
        <v xml:space="preserve"> </v>
      </c>
      <c r="L66" s="9"/>
      <c r="M66" s="1606"/>
      <c r="N66" s="1607"/>
      <c r="O66" s="1415"/>
    </row>
    <row r="67" spans="2:15">
      <c r="B67" s="10"/>
      <c r="C67" s="91"/>
      <c r="D67" s="427"/>
      <c r="E67" s="1119"/>
      <c r="F67" s="434"/>
      <c r="G67" s="92"/>
      <c r="H67" s="92"/>
      <c r="I67" s="139"/>
      <c r="J67" s="140"/>
      <c r="K67" s="1336"/>
      <c r="L67" s="10"/>
      <c r="M67" s="1616"/>
      <c r="N67" s="1617"/>
      <c r="O67" s="1337"/>
    </row>
  </sheetData>
  <sheetProtection password="93EE" sheet="1" objects="1" scenarios="1"/>
  <mergeCells count="47">
    <mergeCell ref="M66:N66"/>
    <mergeCell ref="M67:N67"/>
    <mergeCell ref="M63:N63"/>
    <mergeCell ref="M61:N61"/>
    <mergeCell ref="M64:N64"/>
    <mergeCell ref="M65:N65"/>
    <mergeCell ref="M62:N62"/>
    <mergeCell ref="M60:N60"/>
    <mergeCell ref="M57:N57"/>
    <mergeCell ref="J32:M32"/>
    <mergeCell ref="J33:M33"/>
    <mergeCell ref="J34:M34"/>
    <mergeCell ref="J35:M35"/>
    <mergeCell ref="J36:M36"/>
    <mergeCell ref="M56:N56"/>
    <mergeCell ref="C53:K53"/>
    <mergeCell ref="M53:O53"/>
    <mergeCell ref="N2:O2"/>
    <mergeCell ref="M58:N58"/>
    <mergeCell ref="M59:N59"/>
    <mergeCell ref="J38:M38"/>
    <mergeCell ref="N4:O4"/>
    <mergeCell ref="J29:M30"/>
    <mergeCell ref="O29:O30"/>
    <mergeCell ref="J39:M39"/>
    <mergeCell ref="M55:N55"/>
    <mergeCell ref="M54:N54"/>
    <mergeCell ref="B3:B4"/>
    <mergeCell ref="B6:B7"/>
    <mergeCell ref="J37:M37"/>
    <mergeCell ref="C29:D30"/>
    <mergeCell ref="H29:H30"/>
    <mergeCell ref="E29:G29"/>
    <mergeCell ref="E30:G30"/>
    <mergeCell ref="J28:O28"/>
    <mergeCell ref="C28:H28"/>
    <mergeCell ref="J31:M31"/>
    <mergeCell ref="B43:B44"/>
    <mergeCell ref="E31:G31"/>
    <mergeCell ref="E32:G32"/>
    <mergeCell ref="E33:G33"/>
    <mergeCell ref="E36:G36"/>
    <mergeCell ref="E37:G37"/>
    <mergeCell ref="E34:G34"/>
    <mergeCell ref="E38:G38"/>
    <mergeCell ref="E39:G39"/>
    <mergeCell ref="E35:G35"/>
  </mergeCells>
  <printOptions horizontalCentered="1"/>
  <pageMargins left="0" right="0" top="0.25" bottom="0.5" header="0.3" footer="0.3"/>
  <pageSetup scale="81" orientation="portrait" r:id="rId1"/>
  <headerFooter>
    <oddFooter>&amp;L&amp;9U.S. Copyright Office&amp;R&amp;9Form SA3E Long Form (Rev. 05-17)</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307</v>
      </c>
      <c r="E7" s="1023" t="s">
        <v>787</v>
      </c>
      <c r="F7" s="1023"/>
      <c r="G7" s="1023"/>
      <c r="H7" s="332"/>
      <c r="I7" s="332"/>
      <c r="J7" s="333"/>
      <c r="K7" s="132"/>
      <c r="L7" s="331"/>
      <c r="M7" s="332"/>
      <c r="N7" s="1022" t="s">
        <v>308</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309</v>
      </c>
      <c r="E34" s="1023" t="s">
        <v>787</v>
      </c>
      <c r="F34" s="1023"/>
      <c r="G34" s="1023"/>
      <c r="H34" s="332"/>
      <c r="I34" s="332"/>
      <c r="J34" s="333"/>
      <c r="K34" s="132"/>
      <c r="L34" s="331"/>
      <c r="M34" s="332"/>
      <c r="N34" s="1022" t="s">
        <v>310</v>
      </c>
      <c r="O34" s="1023" t="s">
        <v>787</v>
      </c>
      <c r="P34" s="1023"/>
      <c r="Q34" s="1023"/>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5486" priority="106" operator="equal">
      <formula>"varies"</formula>
    </cfRule>
  </conditionalFormatting>
  <conditionalFormatting sqref="N13:N27">
    <cfRule type="cellIs" dxfId="5485" priority="105" operator="equal">
      <formula>"varies"</formula>
    </cfRule>
  </conditionalFormatting>
  <conditionalFormatting sqref="N40:N54">
    <cfRule type="cellIs" dxfId="5484" priority="104" operator="equal">
      <formula>"varies"</formula>
    </cfRule>
  </conditionalFormatting>
  <conditionalFormatting sqref="N40:N54">
    <cfRule type="cellIs" dxfId="5483" priority="103" operator="equal">
      <formula>"varies"</formula>
    </cfRule>
  </conditionalFormatting>
  <conditionalFormatting sqref="D40:D54">
    <cfRule type="cellIs" dxfId="5482" priority="102" operator="equal">
      <formula>"varies"</formula>
    </cfRule>
  </conditionalFormatting>
  <conditionalFormatting sqref="D40:D54">
    <cfRule type="cellIs" dxfId="5481" priority="101" operator="equal">
      <formula>"varies"</formula>
    </cfRule>
  </conditionalFormatting>
  <conditionalFormatting sqref="N40:N54">
    <cfRule type="cellIs" dxfId="5480" priority="100" operator="equal">
      <formula>"varies"</formula>
    </cfRule>
  </conditionalFormatting>
  <conditionalFormatting sqref="N13:N27">
    <cfRule type="cellIs" dxfId="5479" priority="99" operator="equal">
      <formula>"varies"</formula>
    </cfRule>
  </conditionalFormatting>
  <conditionalFormatting sqref="D40:D54">
    <cfRule type="cellIs" dxfId="5478" priority="98" operator="equal">
      <formula>"varies"</formula>
    </cfRule>
  </conditionalFormatting>
  <conditionalFormatting sqref="N40:N54">
    <cfRule type="cellIs" dxfId="5477" priority="97" operator="equal">
      <formula>"varies"</formula>
    </cfRule>
  </conditionalFormatting>
  <conditionalFormatting sqref="C13:C27">
    <cfRule type="cellIs" dxfId="5476" priority="96" operator="equal">
      <formula>"varies"</formula>
    </cfRule>
  </conditionalFormatting>
  <conditionalFormatting sqref="C40:C54">
    <cfRule type="cellIs" dxfId="5475" priority="95" operator="equal">
      <formula>"varies"</formula>
    </cfRule>
  </conditionalFormatting>
  <conditionalFormatting sqref="M13:M27">
    <cfRule type="cellIs" dxfId="5474" priority="94" operator="equal">
      <formula>"varies"</formula>
    </cfRule>
  </conditionalFormatting>
  <conditionalFormatting sqref="M40:M54">
    <cfRule type="cellIs" dxfId="5473" priority="93" operator="equal">
      <formula>"varies"</formula>
    </cfRule>
  </conditionalFormatting>
  <conditionalFormatting sqref="H14">
    <cfRule type="cellIs" dxfId="5472" priority="92" operator="equal">
      <formula>"varies"</formula>
    </cfRule>
  </conditionalFormatting>
  <conditionalFormatting sqref="H15">
    <cfRule type="cellIs" dxfId="5471" priority="91" operator="equal">
      <formula>"varies"</formula>
    </cfRule>
  </conditionalFormatting>
  <conditionalFormatting sqref="H16:H26">
    <cfRule type="cellIs" dxfId="5470" priority="90" operator="equal">
      <formula>"varies"</formula>
    </cfRule>
  </conditionalFormatting>
  <conditionalFormatting sqref="H41">
    <cfRule type="cellIs" dxfId="5469" priority="89" operator="equal">
      <formula>"varies"</formula>
    </cfRule>
  </conditionalFormatting>
  <conditionalFormatting sqref="H42">
    <cfRule type="cellIs" dxfId="5468" priority="88" operator="equal">
      <formula>"varies"</formula>
    </cfRule>
  </conditionalFormatting>
  <conditionalFormatting sqref="H43:H53">
    <cfRule type="cellIs" dxfId="5467" priority="87" operator="equal">
      <formula>"varies"</formula>
    </cfRule>
  </conditionalFormatting>
  <conditionalFormatting sqref="R14">
    <cfRule type="cellIs" dxfId="5466" priority="86" operator="equal">
      <formula>"varies"</formula>
    </cfRule>
  </conditionalFormatting>
  <conditionalFormatting sqref="R15">
    <cfRule type="cellIs" dxfId="5465" priority="85" operator="equal">
      <formula>"varies"</formula>
    </cfRule>
  </conditionalFormatting>
  <conditionalFormatting sqref="R16:R26">
    <cfRule type="cellIs" dxfId="5464" priority="84" operator="equal">
      <formula>"varies"</formula>
    </cfRule>
  </conditionalFormatting>
  <conditionalFormatting sqref="R41">
    <cfRule type="cellIs" dxfId="5463" priority="83" operator="equal">
      <formula>"varies"</formula>
    </cfRule>
  </conditionalFormatting>
  <conditionalFormatting sqref="R42">
    <cfRule type="cellIs" dxfId="5462" priority="82" operator="equal">
      <formula>"varies"</formula>
    </cfRule>
  </conditionalFormatting>
  <conditionalFormatting sqref="R43:R53">
    <cfRule type="cellIs" dxfId="5461" priority="81" operator="equal">
      <formula>"varies"</formula>
    </cfRule>
  </conditionalFormatting>
  <conditionalFormatting sqref="C40">
    <cfRule type="cellIs" dxfId="5460" priority="80" operator="equal">
      <formula>"varies"</formula>
    </cfRule>
  </conditionalFormatting>
  <conditionalFormatting sqref="D13:D27">
    <cfRule type="cellIs" dxfId="5459" priority="79" operator="equal">
      <formula>"varies"</formula>
    </cfRule>
  </conditionalFormatting>
  <conditionalFormatting sqref="N13:N27">
    <cfRule type="cellIs" dxfId="5458" priority="78" operator="equal">
      <formula>"varies"</formula>
    </cfRule>
  </conditionalFormatting>
  <conditionalFormatting sqref="N40:N54">
    <cfRule type="cellIs" dxfId="5457" priority="77" operator="equal">
      <formula>"varies"</formula>
    </cfRule>
  </conditionalFormatting>
  <conditionalFormatting sqref="N40:N54">
    <cfRule type="cellIs" dxfId="5456" priority="76" operator="equal">
      <formula>"varies"</formula>
    </cfRule>
  </conditionalFormatting>
  <conditionalFormatting sqref="D40:D54">
    <cfRule type="cellIs" dxfId="5455" priority="75" operator="equal">
      <formula>"varies"</formula>
    </cfRule>
  </conditionalFormatting>
  <conditionalFormatting sqref="D40:D54">
    <cfRule type="cellIs" dxfId="5454" priority="74" operator="equal">
      <formula>"varies"</formula>
    </cfRule>
  </conditionalFormatting>
  <conditionalFormatting sqref="N40:N54">
    <cfRule type="cellIs" dxfId="5453" priority="73" operator="equal">
      <formula>"varies"</formula>
    </cfRule>
  </conditionalFormatting>
  <conditionalFormatting sqref="N13:N27">
    <cfRule type="cellIs" dxfId="5452" priority="72" operator="equal">
      <formula>"varies"</formula>
    </cfRule>
  </conditionalFormatting>
  <conditionalFormatting sqref="D40:D54">
    <cfRule type="cellIs" dxfId="5451" priority="71" operator="equal">
      <formula>"varies"</formula>
    </cfRule>
  </conditionalFormatting>
  <conditionalFormatting sqref="N40:N54">
    <cfRule type="cellIs" dxfId="5450" priority="70" operator="equal">
      <formula>"varies"</formula>
    </cfRule>
  </conditionalFormatting>
  <conditionalFormatting sqref="C13:C27">
    <cfRule type="cellIs" dxfId="5449" priority="69" operator="equal">
      <formula>"varies"</formula>
    </cfRule>
  </conditionalFormatting>
  <conditionalFormatting sqref="C40:C54">
    <cfRule type="cellIs" dxfId="5448" priority="68" operator="equal">
      <formula>"varies"</formula>
    </cfRule>
  </conditionalFormatting>
  <conditionalFormatting sqref="M13:M27">
    <cfRule type="cellIs" dxfId="5447" priority="67" operator="equal">
      <formula>"varies"</formula>
    </cfRule>
  </conditionalFormatting>
  <conditionalFormatting sqref="M40:M54">
    <cfRule type="cellIs" dxfId="5446" priority="66" operator="equal">
      <formula>"varies"</formula>
    </cfRule>
  </conditionalFormatting>
  <conditionalFormatting sqref="H14">
    <cfRule type="cellIs" dxfId="5445" priority="65" operator="equal">
      <formula>"varies"</formula>
    </cfRule>
  </conditionalFormatting>
  <conditionalFormatting sqref="H15">
    <cfRule type="cellIs" dxfId="5444" priority="64" operator="equal">
      <formula>"varies"</formula>
    </cfRule>
  </conditionalFormatting>
  <conditionalFormatting sqref="H16:H26">
    <cfRule type="cellIs" dxfId="5443" priority="63" operator="equal">
      <formula>"varies"</formula>
    </cfRule>
  </conditionalFormatting>
  <conditionalFormatting sqref="H41">
    <cfRule type="cellIs" dxfId="5442" priority="62" operator="equal">
      <formula>"varies"</formula>
    </cfRule>
  </conditionalFormatting>
  <conditionalFormatting sqref="H42">
    <cfRule type="cellIs" dxfId="5441" priority="61" operator="equal">
      <formula>"varies"</formula>
    </cfRule>
  </conditionalFormatting>
  <conditionalFormatting sqref="H43:H53">
    <cfRule type="cellIs" dxfId="5440" priority="60" operator="equal">
      <formula>"varies"</formula>
    </cfRule>
  </conditionalFormatting>
  <conditionalFormatting sqref="R14">
    <cfRule type="cellIs" dxfId="5439" priority="59" operator="equal">
      <formula>"varies"</formula>
    </cfRule>
  </conditionalFormatting>
  <conditionalFormatting sqref="R15">
    <cfRule type="cellIs" dxfId="5438" priority="58" operator="equal">
      <formula>"varies"</formula>
    </cfRule>
  </conditionalFormatting>
  <conditionalFormatting sqref="R16:R26">
    <cfRule type="cellIs" dxfId="5437" priority="57" operator="equal">
      <formula>"varies"</formula>
    </cfRule>
  </conditionalFormatting>
  <conditionalFormatting sqref="R41">
    <cfRule type="cellIs" dxfId="5436" priority="56" operator="equal">
      <formula>"varies"</formula>
    </cfRule>
  </conditionalFormatting>
  <conditionalFormatting sqref="R42">
    <cfRule type="cellIs" dxfId="5435" priority="55" operator="equal">
      <formula>"varies"</formula>
    </cfRule>
  </conditionalFormatting>
  <conditionalFormatting sqref="R43:R53">
    <cfRule type="cellIs" dxfId="5434" priority="54" operator="equal">
      <formula>"varies"</formula>
    </cfRule>
  </conditionalFormatting>
  <conditionalFormatting sqref="M13">
    <cfRule type="cellIs" dxfId="5433" priority="53" operator="equal">
      <formula>"varies"</formula>
    </cfRule>
  </conditionalFormatting>
  <conditionalFormatting sqref="D13:D27">
    <cfRule type="cellIs" dxfId="5432" priority="52" operator="equal">
      <formula>"varies"</formula>
    </cfRule>
  </conditionalFormatting>
  <conditionalFormatting sqref="N13:N27">
    <cfRule type="cellIs" dxfId="5431" priority="51" operator="equal">
      <formula>"varies"</formula>
    </cfRule>
  </conditionalFormatting>
  <conditionalFormatting sqref="N40:N54">
    <cfRule type="cellIs" dxfId="5430" priority="50" operator="equal">
      <formula>"varies"</formula>
    </cfRule>
  </conditionalFormatting>
  <conditionalFormatting sqref="N40:N54">
    <cfRule type="cellIs" dxfId="5429" priority="49" operator="equal">
      <formula>"varies"</formula>
    </cfRule>
  </conditionalFormatting>
  <conditionalFormatting sqref="D40:D54">
    <cfRule type="cellIs" dxfId="5428" priority="48" operator="equal">
      <formula>"varies"</formula>
    </cfRule>
  </conditionalFormatting>
  <conditionalFormatting sqref="D40:D54">
    <cfRule type="cellIs" dxfId="5427" priority="47" operator="equal">
      <formula>"varies"</formula>
    </cfRule>
  </conditionalFormatting>
  <conditionalFormatting sqref="N40:N54">
    <cfRule type="cellIs" dxfId="5426" priority="46" operator="equal">
      <formula>"varies"</formula>
    </cfRule>
  </conditionalFormatting>
  <conditionalFormatting sqref="N13:N27">
    <cfRule type="cellIs" dxfId="5425" priority="45" operator="equal">
      <formula>"varies"</formula>
    </cfRule>
  </conditionalFormatting>
  <conditionalFormatting sqref="D40:D54">
    <cfRule type="cellIs" dxfId="5424" priority="44" operator="equal">
      <formula>"varies"</formula>
    </cfRule>
  </conditionalFormatting>
  <conditionalFormatting sqref="N40:N54">
    <cfRule type="cellIs" dxfId="5423" priority="43" operator="equal">
      <formula>"varies"</formula>
    </cfRule>
  </conditionalFormatting>
  <conditionalFormatting sqref="C13:C27">
    <cfRule type="cellIs" dxfId="5422" priority="42" operator="equal">
      <formula>"varies"</formula>
    </cfRule>
  </conditionalFormatting>
  <conditionalFormatting sqref="C40:C54">
    <cfRule type="cellIs" dxfId="5421" priority="41" operator="equal">
      <formula>"varies"</formula>
    </cfRule>
  </conditionalFormatting>
  <conditionalFormatting sqref="M13:M27">
    <cfRule type="cellIs" dxfId="5420" priority="40" operator="equal">
      <formula>"varies"</formula>
    </cfRule>
  </conditionalFormatting>
  <conditionalFormatting sqref="M40:M54">
    <cfRule type="cellIs" dxfId="5419" priority="39" operator="equal">
      <formula>"varies"</formula>
    </cfRule>
  </conditionalFormatting>
  <conditionalFormatting sqref="H14">
    <cfRule type="cellIs" dxfId="5418" priority="38" operator="equal">
      <formula>"varies"</formula>
    </cfRule>
  </conditionalFormatting>
  <conditionalFormatting sqref="H15">
    <cfRule type="cellIs" dxfId="5417" priority="37" operator="equal">
      <formula>"varies"</formula>
    </cfRule>
  </conditionalFormatting>
  <conditionalFormatting sqref="H16:H26">
    <cfRule type="cellIs" dxfId="5416" priority="36" operator="equal">
      <formula>"varies"</formula>
    </cfRule>
  </conditionalFormatting>
  <conditionalFormatting sqref="H41">
    <cfRule type="cellIs" dxfId="5415" priority="35" operator="equal">
      <formula>"varies"</formula>
    </cfRule>
  </conditionalFormatting>
  <conditionalFormatting sqref="H42">
    <cfRule type="cellIs" dxfId="5414" priority="34" operator="equal">
      <formula>"varies"</formula>
    </cfRule>
  </conditionalFormatting>
  <conditionalFormatting sqref="H43:H53">
    <cfRule type="cellIs" dxfId="5413" priority="33" operator="equal">
      <formula>"varies"</formula>
    </cfRule>
  </conditionalFormatting>
  <conditionalFormatting sqref="R14">
    <cfRule type="cellIs" dxfId="5412" priority="32" operator="equal">
      <formula>"varies"</formula>
    </cfRule>
  </conditionalFormatting>
  <conditionalFormatting sqref="R15">
    <cfRule type="cellIs" dxfId="5411" priority="31" operator="equal">
      <formula>"varies"</formula>
    </cfRule>
  </conditionalFormatting>
  <conditionalFormatting sqref="R16:R26">
    <cfRule type="cellIs" dxfId="5410" priority="30" operator="equal">
      <formula>"varies"</formula>
    </cfRule>
  </conditionalFormatting>
  <conditionalFormatting sqref="R41">
    <cfRule type="cellIs" dxfId="5409" priority="29" operator="equal">
      <formula>"varies"</formula>
    </cfRule>
  </conditionalFormatting>
  <conditionalFormatting sqref="R42">
    <cfRule type="cellIs" dxfId="5408" priority="28" operator="equal">
      <formula>"varies"</formula>
    </cfRule>
  </conditionalFormatting>
  <conditionalFormatting sqref="R43:R53">
    <cfRule type="cellIs" dxfId="5407" priority="27" operator="equal">
      <formula>"varies"</formula>
    </cfRule>
  </conditionalFormatting>
  <conditionalFormatting sqref="D13:D27">
    <cfRule type="cellIs" dxfId="5406" priority="26" operator="equal">
      <formula>"varies"</formula>
    </cfRule>
  </conditionalFormatting>
  <conditionalFormatting sqref="N13:N27">
    <cfRule type="cellIs" dxfId="5405" priority="25" operator="equal">
      <formula>"varies"</formula>
    </cfRule>
  </conditionalFormatting>
  <conditionalFormatting sqref="N40:N54">
    <cfRule type="cellIs" dxfId="5404" priority="24" operator="equal">
      <formula>"varies"</formula>
    </cfRule>
  </conditionalFormatting>
  <conditionalFormatting sqref="N40:N54">
    <cfRule type="cellIs" dxfId="5403" priority="23" operator="equal">
      <formula>"varies"</formula>
    </cfRule>
  </conditionalFormatting>
  <conditionalFormatting sqref="D40:D54">
    <cfRule type="cellIs" dxfId="5402" priority="22" operator="equal">
      <formula>"varies"</formula>
    </cfRule>
  </conditionalFormatting>
  <conditionalFormatting sqref="D40:D54">
    <cfRule type="cellIs" dxfId="5401" priority="21" operator="equal">
      <formula>"varies"</formula>
    </cfRule>
  </conditionalFormatting>
  <conditionalFormatting sqref="N40:N54">
    <cfRule type="cellIs" dxfId="5400" priority="20" operator="equal">
      <formula>"varies"</formula>
    </cfRule>
  </conditionalFormatting>
  <conditionalFormatting sqref="N13:N27">
    <cfRule type="cellIs" dxfId="5399" priority="19" operator="equal">
      <formula>"varies"</formula>
    </cfRule>
  </conditionalFormatting>
  <conditionalFormatting sqref="D40:D54">
    <cfRule type="cellIs" dxfId="5398" priority="18" operator="equal">
      <formula>"varies"</formula>
    </cfRule>
  </conditionalFormatting>
  <conditionalFormatting sqref="N40:N54">
    <cfRule type="cellIs" dxfId="5397" priority="17" operator="equal">
      <formula>"varies"</formula>
    </cfRule>
  </conditionalFormatting>
  <conditionalFormatting sqref="C13:C27">
    <cfRule type="cellIs" dxfId="5396" priority="16" operator="equal">
      <formula>"varies"</formula>
    </cfRule>
  </conditionalFormatting>
  <conditionalFormatting sqref="C40:C54">
    <cfRule type="cellIs" dxfId="5395" priority="15" operator="equal">
      <formula>"varies"</formula>
    </cfRule>
  </conditionalFormatting>
  <conditionalFormatting sqref="M13:M27">
    <cfRule type="cellIs" dxfId="5394" priority="14" operator="equal">
      <formula>"varies"</formula>
    </cfRule>
  </conditionalFormatting>
  <conditionalFormatting sqref="M40:M54">
    <cfRule type="cellIs" dxfId="5393" priority="13" operator="equal">
      <formula>"varies"</formula>
    </cfRule>
  </conditionalFormatting>
  <conditionalFormatting sqref="H14">
    <cfRule type="cellIs" dxfId="5392" priority="12" operator="equal">
      <formula>"varies"</formula>
    </cfRule>
  </conditionalFormatting>
  <conditionalFormatting sqref="H15">
    <cfRule type="cellIs" dxfId="5391" priority="11" operator="equal">
      <formula>"varies"</formula>
    </cfRule>
  </conditionalFormatting>
  <conditionalFormatting sqref="H16:H26">
    <cfRule type="cellIs" dxfId="5390" priority="10" operator="equal">
      <formula>"varies"</formula>
    </cfRule>
  </conditionalFormatting>
  <conditionalFormatting sqref="H41">
    <cfRule type="cellIs" dxfId="5389" priority="9" operator="equal">
      <formula>"varies"</formula>
    </cfRule>
  </conditionalFormatting>
  <conditionalFormatting sqref="H42">
    <cfRule type="cellIs" dxfId="5388" priority="8" operator="equal">
      <formula>"varies"</formula>
    </cfRule>
  </conditionalFormatting>
  <conditionalFormatting sqref="H43:H53">
    <cfRule type="cellIs" dxfId="5387" priority="7" operator="equal">
      <formula>"varies"</formula>
    </cfRule>
  </conditionalFormatting>
  <conditionalFormatting sqref="R14">
    <cfRule type="cellIs" dxfId="5386" priority="6" operator="equal">
      <formula>"varies"</formula>
    </cfRule>
  </conditionalFormatting>
  <conditionalFormatting sqref="R15">
    <cfRule type="cellIs" dxfId="5385" priority="5" operator="equal">
      <formula>"varies"</formula>
    </cfRule>
  </conditionalFormatting>
  <conditionalFormatting sqref="R16:R26">
    <cfRule type="cellIs" dxfId="5384" priority="4" operator="equal">
      <formula>"varies"</formula>
    </cfRule>
  </conditionalFormatting>
  <conditionalFormatting sqref="R41">
    <cfRule type="cellIs" dxfId="5383" priority="3" operator="equal">
      <formula>"varies"</formula>
    </cfRule>
  </conditionalFormatting>
  <conditionalFormatting sqref="R42">
    <cfRule type="cellIs" dxfId="5382" priority="2" operator="equal">
      <formula>"varies"</formula>
    </cfRule>
  </conditionalFormatting>
  <conditionalFormatting sqref="R43:R53">
    <cfRule type="cellIs" dxfId="5381"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s="150" customFormat="1" ht="15.75" customHeight="1">
      <c r="B7" s="209"/>
      <c r="C7" s="1023"/>
      <c r="D7" s="1022" t="s">
        <v>311</v>
      </c>
      <c r="E7" s="1023" t="s">
        <v>787</v>
      </c>
      <c r="F7" s="1023"/>
      <c r="G7" s="1023"/>
      <c r="H7" s="1023"/>
      <c r="I7" s="1023"/>
      <c r="J7" s="1024"/>
      <c r="K7" s="132"/>
      <c r="L7" s="209"/>
      <c r="M7" s="1023"/>
      <c r="N7" s="1022" t="s">
        <v>312</v>
      </c>
      <c r="O7" s="1023" t="s">
        <v>787</v>
      </c>
      <c r="P7" s="1023"/>
      <c r="Q7" s="1023"/>
      <c r="R7" s="1023"/>
      <c r="S7" s="1023"/>
      <c r="T7" s="1024"/>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313</v>
      </c>
      <c r="E34" s="1023" t="s">
        <v>787</v>
      </c>
      <c r="F34" s="1023"/>
      <c r="G34" s="1023"/>
      <c r="H34" s="332"/>
      <c r="I34" s="332"/>
      <c r="J34" s="333"/>
      <c r="K34" s="132"/>
      <c r="L34" s="331"/>
      <c r="M34" s="332"/>
      <c r="N34" s="1022" t="s">
        <v>314</v>
      </c>
      <c r="O34" s="1023" t="s">
        <v>787</v>
      </c>
      <c r="P34" s="1023"/>
      <c r="Q34" s="1023"/>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5380" priority="106" operator="equal">
      <formula>"varies"</formula>
    </cfRule>
  </conditionalFormatting>
  <conditionalFormatting sqref="N13:N27">
    <cfRule type="cellIs" dxfId="5379" priority="105" operator="equal">
      <formula>"varies"</formula>
    </cfRule>
  </conditionalFormatting>
  <conditionalFormatting sqref="N40:N54">
    <cfRule type="cellIs" dxfId="5378" priority="104" operator="equal">
      <formula>"varies"</formula>
    </cfRule>
  </conditionalFormatting>
  <conditionalFormatting sqref="N40:N54">
    <cfRule type="cellIs" dxfId="5377" priority="103" operator="equal">
      <formula>"varies"</formula>
    </cfRule>
  </conditionalFormatting>
  <conditionalFormatting sqref="D40:D54">
    <cfRule type="cellIs" dxfId="5376" priority="102" operator="equal">
      <formula>"varies"</formula>
    </cfRule>
  </conditionalFormatting>
  <conditionalFormatting sqref="D40:D54">
    <cfRule type="cellIs" dxfId="5375" priority="101" operator="equal">
      <formula>"varies"</formula>
    </cfRule>
  </conditionalFormatting>
  <conditionalFormatting sqref="N40:N54">
    <cfRule type="cellIs" dxfId="5374" priority="100" operator="equal">
      <formula>"varies"</formula>
    </cfRule>
  </conditionalFormatting>
  <conditionalFormatting sqref="N13:N27">
    <cfRule type="cellIs" dxfId="5373" priority="99" operator="equal">
      <formula>"varies"</formula>
    </cfRule>
  </conditionalFormatting>
  <conditionalFormatting sqref="D40:D54">
    <cfRule type="cellIs" dxfId="5372" priority="98" operator="equal">
      <formula>"varies"</formula>
    </cfRule>
  </conditionalFormatting>
  <conditionalFormatting sqref="N40:N54">
    <cfRule type="cellIs" dxfId="5371" priority="97" operator="equal">
      <formula>"varies"</formula>
    </cfRule>
  </conditionalFormatting>
  <conditionalFormatting sqref="C13:C27">
    <cfRule type="cellIs" dxfId="5370" priority="96" operator="equal">
      <formula>"varies"</formula>
    </cfRule>
  </conditionalFormatting>
  <conditionalFormatting sqref="C40:C54">
    <cfRule type="cellIs" dxfId="5369" priority="95" operator="equal">
      <formula>"varies"</formula>
    </cfRule>
  </conditionalFormatting>
  <conditionalFormatting sqref="M13:M27">
    <cfRule type="cellIs" dxfId="5368" priority="94" operator="equal">
      <formula>"varies"</formula>
    </cfRule>
  </conditionalFormatting>
  <conditionalFormatting sqref="M40:M54">
    <cfRule type="cellIs" dxfId="5367" priority="93" operator="equal">
      <formula>"varies"</formula>
    </cfRule>
  </conditionalFormatting>
  <conditionalFormatting sqref="H14">
    <cfRule type="cellIs" dxfId="5366" priority="92" operator="equal">
      <formula>"varies"</formula>
    </cfRule>
  </conditionalFormatting>
  <conditionalFormatting sqref="H15">
    <cfRule type="cellIs" dxfId="5365" priority="91" operator="equal">
      <formula>"varies"</formula>
    </cfRule>
  </conditionalFormatting>
  <conditionalFormatting sqref="H16:H26">
    <cfRule type="cellIs" dxfId="5364" priority="90" operator="equal">
      <formula>"varies"</formula>
    </cfRule>
  </conditionalFormatting>
  <conditionalFormatting sqref="H41">
    <cfRule type="cellIs" dxfId="5363" priority="89" operator="equal">
      <formula>"varies"</formula>
    </cfRule>
  </conditionalFormatting>
  <conditionalFormatting sqref="H42">
    <cfRule type="cellIs" dxfId="5362" priority="88" operator="equal">
      <formula>"varies"</formula>
    </cfRule>
  </conditionalFormatting>
  <conditionalFormatting sqref="H43:H53">
    <cfRule type="cellIs" dxfId="5361" priority="87" operator="equal">
      <formula>"varies"</formula>
    </cfRule>
  </conditionalFormatting>
  <conditionalFormatting sqref="R14">
    <cfRule type="cellIs" dxfId="5360" priority="86" operator="equal">
      <formula>"varies"</formula>
    </cfRule>
  </conditionalFormatting>
  <conditionalFormatting sqref="R15">
    <cfRule type="cellIs" dxfId="5359" priority="85" operator="equal">
      <formula>"varies"</formula>
    </cfRule>
  </conditionalFormatting>
  <conditionalFormatting sqref="R16:R26">
    <cfRule type="cellIs" dxfId="5358" priority="84" operator="equal">
      <formula>"varies"</formula>
    </cfRule>
  </conditionalFormatting>
  <conditionalFormatting sqref="R41">
    <cfRule type="cellIs" dxfId="5357" priority="83" operator="equal">
      <formula>"varies"</formula>
    </cfRule>
  </conditionalFormatting>
  <conditionalFormatting sqref="R42">
    <cfRule type="cellIs" dxfId="5356" priority="82" operator="equal">
      <formula>"varies"</formula>
    </cfRule>
  </conditionalFormatting>
  <conditionalFormatting sqref="R43:R53">
    <cfRule type="cellIs" dxfId="5355" priority="81" operator="equal">
      <formula>"varies"</formula>
    </cfRule>
  </conditionalFormatting>
  <conditionalFormatting sqref="C40">
    <cfRule type="cellIs" dxfId="5354" priority="80" operator="equal">
      <formula>"varies"</formula>
    </cfRule>
  </conditionalFormatting>
  <conditionalFormatting sqref="D13:D27">
    <cfRule type="cellIs" dxfId="5353" priority="79" operator="equal">
      <formula>"varies"</formula>
    </cfRule>
  </conditionalFormatting>
  <conditionalFormatting sqref="N13:N27">
    <cfRule type="cellIs" dxfId="5352" priority="78" operator="equal">
      <formula>"varies"</formula>
    </cfRule>
  </conditionalFormatting>
  <conditionalFormatting sqref="N40:N54">
    <cfRule type="cellIs" dxfId="5351" priority="77" operator="equal">
      <formula>"varies"</formula>
    </cfRule>
  </conditionalFormatting>
  <conditionalFormatting sqref="N40:N54">
    <cfRule type="cellIs" dxfId="5350" priority="76" operator="equal">
      <formula>"varies"</formula>
    </cfRule>
  </conditionalFormatting>
  <conditionalFormatting sqref="D40:D54">
    <cfRule type="cellIs" dxfId="5349" priority="75" operator="equal">
      <formula>"varies"</formula>
    </cfRule>
  </conditionalFormatting>
  <conditionalFormatting sqref="D40:D54">
    <cfRule type="cellIs" dxfId="5348" priority="74" operator="equal">
      <formula>"varies"</formula>
    </cfRule>
  </conditionalFormatting>
  <conditionalFormatting sqref="N40:N54">
    <cfRule type="cellIs" dxfId="5347" priority="73" operator="equal">
      <formula>"varies"</formula>
    </cfRule>
  </conditionalFormatting>
  <conditionalFormatting sqref="N13:N27">
    <cfRule type="cellIs" dxfId="5346" priority="72" operator="equal">
      <formula>"varies"</formula>
    </cfRule>
  </conditionalFormatting>
  <conditionalFormatting sqref="D40:D54">
    <cfRule type="cellIs" dxfId="5345" priority="71" operator="equal">
      <formula>"varies"</formula>
    </cfRule>
  </conditionalFormatting>
  <conditionalFormatting sqref="N40:N54">
    <cfRule type="cellIs" dxfId="5344" priority="70" operator="equal">
      <formula>"varies"</formula>
    </cfRule>
  </conditionalFormatting>
  <conditionalFormatting sqref="C13:C27">
    <cfRule type="cellIs" dxfId="5343" priority="69" operator="equal">
      <formula>"varies"</formula>
    </cfRule>
  </conditionalFormatting>
  <conditionalFormatting sqref="C40:C54">
    <cfRule type="cellIs" dxfId="5342" priority="68" operator="equal">
      <formula>"varies"</formula>
    </cfRule>
  </conditionalFormatting>
  <conditionalFormatting sqref="M13:M27">
    <cfRule type="cellIs" dxfId="5341" priority="67" operator="equal">
      <formula>"varies"</formula>
    </cfRule>
  </conditionalFormatting>
  <conditionalFormatting sqref="M40:M54">
    <cfRule type="cellIs" dxfId="5340" priority="66" operator="equal">
      <formula>"varies"</formula>
    </cfRule>
  </conditionalFormatting>
  <conditionalFormatting sqref="H14">
    <cfRule type="cellIs" dxfId="5339" priority="65" operator="equal">
      <formula>"varies"</formula>
    </cfRule>
  </conditionalFormatting>
  <conditionalFormatting sqref="H15">
    <cfRule type="cellIs" dxfId="5338" priority="64" operator="equal">
      <formula>"varies"</formula>
    </cfRule>
  </conditionalFormatting>
  <conditionalFormatting sqref="H16:H26">
    <cfRule type="cellIs" dxfId="5337" priority="63" operator="equal">
      <formula>"varies"</formula>
    </cfRule>
  </conditionalFormatting>
  <conditionalFormatting sqref="H41">
    <cfRule type="cellIs" dxfId="5336" priority="62" operator="equal">
      <formula>"varies"</formula>
    </cfRule>
  </conditionalFormatting>
  <conditionalFormatting sqref="H42">
    <cfRule type="cellIs" dxfId="5335" priority="61" operator="equal">
      <formula>"varies"</formula>
    </cfRule>
  </conditionalFormatting>
  <conditionalFormatting sqref="H43:H53">
    <cfRule type="cellIs" dxfId="5334" priority="60" operator="equal">
      <formula>"varies"</formula>
    </cfRule>
  </conditionalFormatting>
  <conditionalFormatting sqref="R14">
    <cfRule type="cellIs" dxfId="5333" priority="59" operator="equal">
      <formula>"varies"</formula>
    </cfRule>
  </conditionalFormatting>
  <conditionalFormatting sqref="R15">
    <cfRule type="cellIs" dxfId="5332" priority="58" operator="equal">
      <formula>"varies"</formula>
    </cfRule>
  </conditionalFormatting>
  <conditionalFormatting sqref="R16:R26">
    <cfRule type="cellIs" dxfId="5331" priority="57" operator="equal">
      <formula>"varies"</formula>
    </cfRule>
  </conditionalFormatting>
  <conditionalFormatting sqref="R41">
    <cfRule type="cellIs" dxfId="5330" priority="56" operator="equal">
      <formula>"varies"</formula>
    </cfRule>
  </conditionalFormatting>
  <conditionalFormatting sqref="R42">
    <cfRule type="cellIs" dxfId="5329" priority="55" operator="equal">
      <formula>"varies"</formula>
    </cfRule>
  </conditionalFormatting>
  <conditionalFormatting sqref="R43:R53">
    <cfRule type="cellIs" dxfId="5328" priority="54" operator="equal">
      <formula>"varies"</formula>
    </cfRule>
  </conditionalFormatting>
  <conditionalFormatting sqref="M13">
    <cfRule type="cellIs" dxfId="5327" priority="53" operator="equal">
      <formula>"varies"</formula>
    </cfRule>
  </conditionalFormatting>
  <conditionalFormatting sqref="D13:D27">
    <cfRule type="cellIs" dxfId="5326" priority="52" operator="equal">
      <formula>"varies"</formula>
    </cfRule>
  </conditionalFormatting>
  <conditionalFormatting sqref="N13:N27">
    <cfRule type="cellIs" dxfId="5325" priority="51" operator="equal">
      <formula>"varies"</formula>
    </cfRule>
  </conditionalFormatting>
  <conditionalFormatting sqref="N40:N54">
    <cfRule type="cellIs" dxfId="5324" priority="50" operator="equal">
      <formula>"varies"</formula>
    </cfRule>
  </conditionalFormatting>
  <conditionalFormatting sqref="N40:N54">
    <cfRule type="cellIs" dxfId="5323" priority="49" operator="equal">
      <formula>"varies"</formula>
    </cfRule>
  </conditionalFormatting>
  <conditionalFormatting sqref="D40:D54">
    <cfRule type="cellIs" dxfId="5322" priority="48" operator="equal">
      <formula>"varies"</formula>
    </cfRule>
  </conditionalFormatting>
  <conditionalFormatting sqref="D40:D54">
    <cfRule type="cellIs" dxfId="5321" priority="47" operator="equal">
      <formula>"varies"</formula>
    </cfRule>
  </conditionalFormatting>
  <conditionalFormatting sqref="N40:N54">
    <cfRule type="cellIs" dxfId="5320" priority="46" operator="equal">
      <formula>"varies"</formula>
    </cfRule>
  </conditionalFormatting>
  <conditionalFormatting sqref="N13:N27">
    <cfRule type="cellIs" dxfId="5319" priority="45" operator="equal">
      <formula>"varies"</formula>
    </cfRule>
  </conditionalFormatting>
  <conditionalFormatting sqref="D40:D54">
    <cfRule type="cellIs" dxfId="5318" priority="44" operator="equal">
      <formula>"varies"</formula>
    </cfRule>
  </conditionalFormatting>
  <conditionalFormatting sqref="N40:N54">
    <cfRule type="cellIs" dxfId="5317" priority="43" operator="equal">
      <formula>"varies"</formula>
    </cfRule>
  </conditionalFormatting>
  <conditionalFormatting sqref="C13:C27">
    <cfRule type="cellIs" dxfId="5316" priority="42" operator="equal">
      <formula>"varies"</formula>
    </cfRule>
  </conditionalFormatting>
  <conditionalFormatting sqref="C40:C54">
    <cfRule type="cellIs" dxfId="5315" priority="41" operator="equal">
      <formula>"varies"</formula>
    </cfRule>
  </conditionalFormatting>
  <conditionalFormatting sqref="M13:M27">
    <cfRule type="cellIs" dxfId="5314" priority="40" operator="equal">
      <formula>"varies"</formula>
    </cfRule>
  </conditionalFormatting>
  <conditionalFormatting sqref="M40:M54">
    <cfRule type="cellIs" dxfId="5313" priority="39" operator="equal">
      <formula>"varies"</formula>
    </cfRule>
  </conditionalFormatting>
  <conditionalFormatting sqref="H14">
    <cfRule type="cellIs" dxfId="5312" priority="38" operator="equal">
      <formula>"varies"</formula>
    </cfRule>
  </conditionalFormatting>
  <conditionalFormatting sqref="H15">
    <cfRule type="cellIs" dxfId="5311" priority="37" operator="equal">
      <formula>"varies"</formula>
    </cfRule>
  </conditionalFormatting>
  <conditionalFormatting sqref="H16:H26">
    <cfRule type="cellIs" dxfId="5310" priority="36" operator="equal">
      <formula>"varies"</formula>
    </cfRule>
  </conditionalFormatting>
  <conditionalFormatting sqref="H41">
    <cfRule type="cellIs" dxfId="5309" priority="35" operator="equal">
      <formula>"varies"</formula>
    </cfRule>
  </conditionalFormatting>
  <conditionalFormatting sqref="H42">
    <cfRule type="cellIs" dxfId="5308" priority="34" operator="equal">
      <formula>"varies"</formula>
    </cfRule>
  </conditionalFormatting>
  <conditionalFormatting sqref="H43:H53">
    <cfRule type="cellIs" dxfId="5307" priority="33" operator="equal">
      <formula>"varies"</formula>
    </cfRule>
  </conditionalFormatting>
  <conditionalFormatting sqref="R14">
    <cfRule type="cellIs" dxfId="5306" priority="32" operator="equal">
      <formula>"varies"</formula>
    </cfRule>
  </conditionalFormatting>
  <conditionalFormatting sqref="R15">
    <cfRule type="cellIs" dxfId="5305" priority="31" operator="equal">
      <formula>"varies"</formula>
    </cfRule>
  </conditionalFormatting>
  <conditionalFormatting sqref="R16:R26">
    <cfRule type="cellIs" dxfId="5304" priority="30" operator="equal">
      <formula>"varies"</formula>
    </cfRule>
  </conditionalFormatting>
  <conditionalFormatting sqref="R41">
    <cfRule type="cellIs" dxfId="5303" priority="29" operator="equal">
      <formula>"varies"</formula>
    </cfRule>
  </conditionalFormatting>
  <conditionalFormatting sqref="R42">
    <cfRule type="cellIs" dxfId="5302" priority="28" operator="equal">
      <formula>"varies"</formula>
    </cfRule>
  </conditionalFormatting>
  <conditionalFormatting sqref="R43:R53">
    <cfRule type="cellIs" dxfId="5301" priority="27" operator="equal">
      <formula>"varies"</formula>
    </cfRule>
  </conditionalFormatting>
  <conditionalFormatting sqref="D13:D27">
    <cfRule type="cellIs" dxfId="5300" priority="26" operator="equal">
      <formula>"varies"</formula>
    </cfRule>
  </conditionalFormatting>
  <conditionalFormatting sqref="N13:N27">
    <cfRule type="cellIs" dxfId="5299" priority="25" operator="equal">
      <formula>"varies"</formula>
    </cfRule>
  </conditionalFormatting>
  <conditionalFormatting sqref="N40:N54">
    <cfRule type="cellIs" dxfId="5298" priority="24" operator="equal">
      <formula>"varies"</formula>
    </cfRule>
  </conditionalFormatting>
  <conditionalFormatting sqref="N40:N54">
    <cfRule type="cellIs" dxfId="5297" priority="23" operator="equal">
      <formula>"varies"</formula>
    </cfRule>
  </conditionalFormatting>
  <conditionalFormatting sqref="D40:D54">
    <cfRule type="cellIs" dxfId="5296" priority="22" operator="equal">
      <formula>"varies"</formula>
    </cfRule>
  </conditionalFormatting>
  <conditionalFormatting sqref="D40:D54">
    <cfRule type="cellIs" dxfId="5295" priority="21" operator="equal">
      <formula>"varies"</formula>
    </cfRule>
  </conditionalFormatting>
  <conditionalFormatting sqref="N40:N54">
    <cfRule type="cellIs" dxfId="5294" priority="20" operator="equal">
      <formula>"varies"</formula>
    </cfRule>
  </conditionalFormatting>
  <conditionalFormatting sqref="N13:N27">
    <cfRule type="cellIs" dxfId="5293" priority="19" operator="equal">
      <formula>"varies"</formula>
    </cfRule>
  </conditionalFormatting>
  <conditionalFormatting sqref="D40:D54">
    <cfRule type="cellIs" dxfId="5292" priority="18" operator="equal">
      <formula>"varies"</formula>
    </cfRule>
  </conditionalFormatting>
  <conditionalFormatting sqref="N40:N54">
    <cfRule type="cellIs" dxfId="5291" priority="17" operator="equal">
      <formula>"varies"</formula>
    </cfRule>
  </conditionalFormatting>
  <conditionalFormatting sqref="C13:C27">
    <cfRule type="cellIs" dxfId="5290" priority="16" operator="equal">
      <formula>"varies"</formula>
    </cfRule>
  </conditionalFormatting>
  <conditionalFormatting sqref="C40:C54">
    <cfRule type="cellIs" dxfId="5289" priority="15" operator="equal">
      <formula>"varies"</formula>
    </cfRule>
  </conditionalFormatting>
  <conditionalFormatting sqref="M13:M27">
    <cfRule type="cellIs" dxfId="5288" priority="14" operator="equal">
      <formula>"varies"</formula>
    </cfRule>
  </conditionalFormatting>
  <conditionalFormatting sqref="M40:M54">
    <cfRule type="cellIs" dxfId="5287" priority="13" operator="equal">
      <formula>"varies"</formula>
    </cfRule>
  </conditionalFormatting>
  <conditionalFormatting sqref="H14">
    <cfRule type="cellIs" dxfId="5286" priority="12" operator="equal">
      <formula>"varies"</formula>
    </cfRule>
  </conditionalFormatting>
  <conditionalFormatting sqref="H15">
    <cfRule type="cellIs" dxfId="5285" priority="11" operator="equal">
      <formula>"varies"</formula>
    </cfRule>
  </conditionalFormatting>
  <conditionalFormatting sqref="H16:H26">
    <cfRule type="cellIs" dxfId="5284" priority="10" operator="equal">
      <formula>"varies"</formula>
    </cfRule>
  </conditionalFormatting>
  <conditionalFormatting sqref="H41">
    <cfRule type="cellIs" dxfId="5283" priority="9" operator="equal">
      <formula>"varies"</formula>
    </cfRule>
  </conditionalFormatting>
  <conditionalFormatting sqref="H42">
    <cfRule type="cellIs" dxfId="5282" priority="8" operator="equal">
      <formula>"varies"</formula>
    </cfRule>
  </conditionalFormatting>
  <conditionalFormatting sqref="H43:H53">
    <cfRule type="cellIs" dxfId="5281" priority="7" operator="equal">
      <formula>"varies"</formula>
    </cfRule>
  </conditionalFormatting>
  <conditionalFormatting sqref="R14">
    <cfRule type="cellIs" dxfId="5280" priority="6" operator="equal">
      <formula>"varies"</formula>
    </cfRule>
  </conditionalFormatting>
  <conditionalFormatting sqref="R15">
    <cfRule type="cellIs" dxfId="5279" priority="5" operator="equal">
      <formula>"varies"</formula>
    </cfRule>
  </conditionalFormatting>
  <conditionalFormatting sqref="R16:R26">
    <cfRule type="cellIs" dxfId="5278" priority="4" operator="equal">
      <formula>"varies"</formula>
    </cfRule>
  </conditionalFormatting>
  <conditionalFormatting sqref="R41">
    <cfRule type="cellIs" dxfId="5277" priority="3" operator="equal">
      <formula>"varies"</formula>
    </cfRule>
  </conditionalFormatting>
  <conditionalFormatting sqref="R42">
    <cfRule type="cellIs" dxfId="5276" priority="2" operator="equal">
      <formula>"varies"</formula>
    </cfRule>
  </conditionalFormatting>
  <conditionalFormatting sqref="R43:R53">
    <cfRule type="cellIs" dxfId="5275"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315</v>
      </c>
      <c r="E7" s="1023" t="s">
        <v>787</v>
      </c>
      <c r="F7" s="1023"/>
      <c r="G7" s="1023"/>
      <c r="H7" s="1023"/>
      <c r="I7" s="1023"/>
      <c r="J7" s="1024"/>
      <c r="K7" s="132"/>
      <c r="L7" s="209"/>
      <c r="M7" s="1023"/>
      <c r="N7" s="1022" t="s">
        <v>316</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317</v>
      </c>
      <c r="E34" s="1023" t="s">
        <v>787</v>
      </c>
      <c r="F34" s="1023"/>
      <c r="G34" s="1023"/>
      <c r="H34" s="332"/>
      <c r="I34" s="332"/>
      <c r="J34" s="333"/>
      <c r="K34" s="132"/>
      <c r="L34" s="331"/>
      <c r="M34" s="332"/>
      <c r="N34" s="1022" t="s">
        <v>318</v>
      </c>
      <c r="O34" s="1023" t="s">
        <v>787</v>
      </c>
      <c r="P34" s="1023"/>
      <c r="Q34" s="1023"/>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5274" priority="106" operator="equal">
      <formula>"varies"</formula>
    </cfRule>
  </conditionalFormatting>
  <conditionalFormatting sqref="N13:N27">
    <cfRule type="cellIs" dxfId="5273" priority="105" operator="equal">
      <formula>"varies"</formula>
    </cfRule>
  </conditionalFormatting>
  <conditionalFormatting sqref="N40:N54">
    <cfRule type="cellIs" dxfId="5272" priority="104" operator="equal">
      <formula>"varies"</formula>
    </cfRule>
  </conditionalFormatting>
  <conditionalFormatting sqref="N40:N54">
    <cfRule type="cellIs" dxfId="5271" priority="103" operator="equal">
      <formula>"varies"</formula>
    </cfRule>
  </conditionalFormatting>
  <conditionalFormatting sqref="D40:D54">
    <cfRule type="cellIs" dxfId="5270" priority="102" operator="equal">
      <formula>"varies"</formula>
    </cfRule>
  </conditionalFormatting>
  <conditionalFormatting sqref="D40:D54">
    <cfRule type="cellIs" dxfId="5269" priority="101" operator="equal">
      <formula>"varies"</formula>
    </cfRule>
  </conditionalFormatting>
  <conditionalFormatting sqref="N40:N54">
    <cfRule type="cellIs" dxfId="5268" priority="100" operator="equal">
      <formula>"varies"</formula>
    </cfRule>
  </conditionalFormatting>
  <conditionalFormatting sqref="N13:N27">
    <cfRule type="cellIs" dxfId="5267" priority="99" operator="equal">
      <formula>"varies"</formula>
    </cfRule>
  </conditionalFormatting>
  <conditionalFormatting sqref="D40:D54">
    <cfRule type="cellIs" dxfId="5266" priority="98" operator="equal">
      <formula>"varies"</formula>
    </cfRule>
  </conditionalFormatting>
  <conditionalFormatting sqref="N40:N54">
    <cfRule type="cellIs" dxfId="5265" priority="97" operator="equal">
      <formula>"varies"</formula>
    </cfRule>
  </conditionalFormatting>
  <conditionalFormatting sqref="C13:C27">
    <cfRule type="cellIs" dxfId="5264" priority="96" operator="equal">
      <formula>"varies"</formula>
    </cfRule>
  </conditionalFormatting>
  <conditionalFormatting sqref="C40:C54">
    <cfRule type="cellIs" dxfId="5263" priority="95" operator="equal">
      <formula>"varies"</formula>
    </cfRule>
  </conditionalFormatting>
  <conditionalFormatting sqref="M13:M27">
    <cfRule type="cellIs" dxfId="5262" priority="94" operator="equal">
      <formula>"varies"</formula>
    </cfRule>
  </conditionalFormatting>
  <conditionalFormatting sqref="M40:M54">
    <cfRule type="cellIs" dxfId="5261" priority="93" operator="equal">
      <formula>"varies"</formula>
    </cfRule>
  </conditionalFormatting>
  <conditionalFormatting sqref="H14">
    <cfRule type="cellIs" dxfId="5260" priority="92" operator="equal">
      <formula>"varies"</formula>
    </cfRule>
  </conditionalFormatting>
  <conditionalFormatting sqref="H15">
    <cfRule type="cellIs" dxfId="5259" priority="91" operator="equal">
      <formula>"varies"</formula>
    </cfRule>
  </conditionalFormatting>
  <conditionalFormatting sqref="H16:H26">
    <cfRule type="cellIs" dxfId="5258" priority="90" operator="equal">
      <formula>"varies"</formula>
    </cfRule>
  </conditionalFormatting>
  <conditionalFormatting sqref="H41">
    <cfRule type="cellIs" dxfId="5257" priority="89" operator="equal">
      <formula>"varies"</formula>
    </cfRule>
  </conditionalFormatting>
  <conditionalFormatting sqref="H42">
    <cfRule type="cellIs" dxfId="5256" priority="88" operator="equal">
      <formula>"varies"</formula>
    </cfRule>
  </conditionalFormatting>
  <conditionalFormatting sqref="H43:H53">
    <cfRule type="cellIs" dxfId="5255" priority="87" operator="equal">
      <formula>"varies"</formula>
    </cfRule>
  </conditionalFormatting>
  <conditionalFormatting sqref="R14">
    <cfRule type="cellIs" dxfId="5254" priority="86" operator="equal">
      <formula>"varies"</formula>
    </cfRule>
  </conditionalFormatting>
  <conditionalFormatting sqref="R15">
    <cfRule type="cellIs" dxfId="5253" priority="85" operator="equal">
      <formula>"varies"</formula>
    </cfRule>
  </conditionalFormatting>
  <conditionalFormatting sqref="R16:R26">
    <cfRule type="cellIs" dxfId="5252" priority="84" operator="equal">
      <formula>"varies"</formula>
    </cfRule>
  </conditionalFormatting>
  <conditionalFormatting sqref="R41">
    <cfRule type="cellIs" dxfId="5251" priority="83" operator="equal">
      <formula>"varies"</formula>
    </cfRule>
  </conditionalFormatting>
  <conditionalFormatting sqref="R42">
    <cfRule type="cellIs" dxfId="5250" priority="82" operator="equal">
      <formula>"varies"</formula>
    </cfRule>
  </conditionalFormatting>
  <conditionalFormatting sqref="R43:R53">
    <cfRule type="cellIs" dxfId="5249" priority="81" operator="equal">
      <formula>"varies"</formula>
    </cfRule>
  </conditionalFormatting>
  <conditionalFormatting sqref="C40">
    <cfRule type="cellIs" dxfId="5248" priority="80" operator="equal">
      <formula>"varies"</formula>
    </cfRule>
  </conditionalFormatting>
  <conditionalFormatting sqref="D13:D27">
    <cfRule type="cellIs" dxfId="5247" priority="79" operator="equal">
      <formula>"varies"</formula>
    </cfRule>
  </conditionalFormatting>
  <conditionalFormatting sqref="N13:N27">
    <cfRule type="cellIs" dxfId="5246" priority="78" operator="equal">
      <formula>"varies"</formula>
    </cfRule>
  </conditionalFormatting>
  <conditionalFormatting sqref="N40:N54">
    <cfRule type="cellIs" dxfId="5245" priority="77" operator="equal">
      <formula>"varies"</formula>
    </cfRule>
  </conditionalFormatting>
  <conditionalFormatting sqref="N40:N54">
    <cfRule type="cellIs" dxfId="5244" priority="76" operator="equal">
      <formula>"varies"</formula>
    </cfRule>
  </conditionalFormatting>
  <conditionalFormatting sqref="D40:D54">
    <cfRule type="cellIs" dxfId="5243" priority="75" operator="equal">
      <formula>"varies"</formula>
    </cfRule>
  </conditionalFormatting>
  <conditionalFormatting sqref="D40:D54">
    <cfRule type="cellIs" dxfId="5242" priority="74" operator="equal">
      <formula>"varies"</formula>
    </cfRule>
  </conditionalFormatting>
  <conditionalFormatting sqref="N40:N54">
    <cfRule type="cellIs" dxfId="5241" priority="73" operator="equal">
      <formula>"varies"</formula>
    </cfRule>
  </conditionalFormatting>
  <conditionalFormatting sqref="N13:N27">
    <cfRule type="cellIs" dxfId="5240" priority="72" operator="equal">
      <formula>"varies"</formula>
    </cfRule>
  </conditionalFormatting>
  <conditionalFormatting sqref="D40:D54">
    <cfRule type="cellIs" dxfId="5239" priority="71" operator="equal">
      <formula>"varies"</formula>
    </cfRule>
  </conditionalFormatting>
  <conditionalFormatting sqref="N40:N54">
    <cfRule type="cellIs" dxfId="5238" priority="70" operator="equal">
      <formula>"varies"</formula>
    </cfRule>
  </conditionalFormatting>
  <conditionalFormatting sqref="C13:C27">
    <cfRule type="cellIs" dxfId="5237" priority="69" operator="equal">
      <formula>"varies"</formula>
    </cfRule>
  </conditionalFormatting>
  <conditionalFormatting sqref="C40:C54">
    <cfRule type="cellIs" dxfId="5236" priority="68" operator="equal">
      <formula>"varies"</formula>
    </cfRule>
  </conditionalFormatting>
  <conditionalFormatting sqref="M13:M27">
    <cfRule type="cellIs" dxfId="5235" priority="67" operator="equal">
      <formula>"varies"</formula>
    </cfRule>
  </conditionalFormatting>
  <conditionalFormatting sqref="M40:M54">
    <cfRule type="cellIs" dxfId="5234" priority="66" operator="equal">
      <formula>"varies"</formula>
    </cfRule>
  </conditionalFormatting>
  <conditionalFormatting sqref="H14">
    <cfRule type="cellIs" dxfId="5233" priority="65" operator="equal">
      <formula>"varies"</formula>
    </cfRule>
  </conditionalFormatting>
  <conditionalFormatting sqref="H15">
    <cfRule type="cellIs" dxfId="5232" priority="64" operator="equal">
      <formula>"varies"</formula>
    </cfRule>
  </conditionalFormatting>
  <conditionalFormatting sqref="H16:H26">
    <cfRule type="cellIs" dxfId="5231" priority="63" operator="equal">
      <formula>"varies"</formula>
    </cfRule>
  </conditionalFormatting>
  <conditionalFormatting sqref="H41">
    <cfRule type="cellIs" dxfId="5230" priority="62" operator="equal">
      <formula>"varies"</formula>
    </cfRule>
  </conditionalFormatting>
  <conditionalFormatting sqref="H42">
    <cfRule type="cellIs" dxfId="5229" priority="61" operator="equal">
      <formula>"varies"</formula>
    </cfRule>
  </conditionalFormatting>
  <conditionalFormatting sqref="H43:H53">
    <cfRule type="cellIs" dxfId="5228" priority="60" operator="equal">
      <formula>"varies"</formula>
    </cfRule>
  </conditionalFormatting>
  <conditionalFormatting sqref="R14">
    <cfRule type="cellIs" dxfId="5227" priority="59" operator="equal">
      <formula>"varies"</formula>
    </cfRule>
  </conditionalFormatting>
  <conditionalFormatting sqref="R15">
    <cfRule type="cellIs" dxfId="5226" priority="58" operator="equal">
      <formula>"varies"</formula>
    </cfRule>
  </conditionalFormatting>
  <conditionalFormatting sqref="R16:R26">
    <cfRule type="cellIs" dxfId="5225" priority="57" operator="equal">
      <formula>"varies"</formula>
    </cfRule>
  </conditionalFormatting>
  <conditionalFormatting sqref="R41">
    <cfRule type="cellIs" dxfId="5224" priority="56" operator="equal">
      <formula>"varies"</formula>
    </cfRule>
  </conditionalFormatting>
  <conditionalFormatting sqref="R42">
    <cfRule type="cellIs" dxfId="5223" priority="55" operator="equal">
      <formula>"varies"</formula>
    </cfRule>
  </conditionalFormatting>
  <conditionalFormatting sqref="R43:R53">
    <cfRule type="cellIs" dxfId="5222" priority="54" operator="equal">
      <formula>"varies"</formula>
    </cfRule>
  </conditionalFormatting>
  <conditionalFormatting sqref="M13">
    <cfRule type="cellIs" dxfId="5221" priority="53" operator="equal">
      <formula>"varies"</formula>
    </cfRule>
  </conditionalFormatting>
  <conditionalFormatting sqref="D13:D27">
    <cfRule type="cellIs" dxfId="5220" priority="52" operator="equal">
      <formula>"varies"</formula>
    </cfRule>
  </conditionalFormatting>
  <conditionalFormatting sqref="N13:N27">
    <cfRule type="cellIs" dxfId="5219" priority="51" operator="equal">
      <formula>"varies"</formula>
    </cfRule>
  </conditionalFormatting>
  <conditionalFormatting sqref="N40:N54">
    <cfRule type="cellIs" dxfId="5218" priority="50" operator="equal">
      <formula>"varies"</formula>
    </cfRule>
  </conditionalFormatting>
  <conditionalFormatting sqref="N40:N54">
    <cfRule type="cellIs" dxfId="5217" priority="49" operator="equal">
      <formula>"varies"</formula>
    </cfRule>
  </conditionalFormatting>
  <conditionalFormatting sqref="D40:D54">
    <cfRule type="cellIs" dxfId="5216" priority="48" operator="equal">
      <formula>"varies"</formula>
    </cfRule>
  </conditionalFormatting>
  <conditionalFormatting sqref="D40:D54">
    <cfRule type="cellIs" dxfId="5215" priority="47" operator="equal">
      <formula>"varies"</formula>
    </cfRule>
  </conditionalFormatting>
  <conditionalFormatting sqref="N40:N54">
    <cfRule type="cellIs" dxfId="5214" priority="46" operator="equal">
      <formula>"varies"</formula>
    </cfRule>
  </conditionalFormatting>
  <conditionalFormatting sqref="N13:N27">
    <cfRule type="cellIs" dxfId="5213" priority="45" operator="equal">
      <formula>"varies"</formula>
    </cfRule>
  </conditionalFormatting>
  <conditionalFormatting sqref="D40:D54">
    <cfRule type="cellIs" dxfId="5212" priority="44" operator="equal">
      <formula>"varies"</formula>
    </cfRule>
  </conditionalFormatting>
  <conditionalFormatting sqref="N40:N54">
    <cfRule type="cellIs" dxfId="5211" priority="43" operator="equal">
      <formula>"varies"</formula>
    </cfRule>
  </conditionalFormatting>
  <conditionalFormatting sqref="C13:C27">
    <cfRule type="cellIs" dxfId="5210" priority="42" operator="equal">
      <formula>"varies"</formula>
    </cfRule>
  </conditionalFormatting>
  <conditionalFormatting sqref="C40:C54">
    <cfRule type="cellIs" dxfId="5209" priority="41" operator="equal">
      <formula>"varies"</formula>
    </cfRule>
  </conditionalFormatting>
  <conditionalFormatting sqref="M13:M27">
    <cfRule type="cellIs" dxfId="5208" priority="40" operator="equal">
      <formula>"varies"</formula>
    </cfRule>
  </conditionalFormatting>
  <conditionalFormatting sqref="M40:M54">
    <cfRule type="cellIs" dxfId="5207" priority="39" operator="equal">
      <formula>"varies"</formula>
    </cfRule>
  </conditionalFormatting>
  <conditionalFormatting sqref="H14">
    <cfRule type="cellIs" dxfId="5206" priority="38" operator="equal">
      <formula>"varies"</formula>
    </cfRule>
  </conditionalFormatting>
  <conditionalFormatting sqref="H15">
    <cfRule type="cellIs" dxfId="5205" priority="37" operator="equal">
      <formula>"varies"</formula>
    </cfRule>
  </conditionalFormatting>
  <conditionalFormatting sqref="H16:H26">
    <cfRule type="cellIs" dxfId="5204" priority="36" operator="equal">
      <formula>"varies"</formula>
    </cfRule>
  </conditionalFormatting>
  <conditionalFormatting sqref="H41">
    <cfRule type="cellIs" dxfId="5203" priority="35" operator="equal">
      <formula>"varies"</formula>
    </cfRule>
  </conditionalFormatting>
  <conditionalFormatting sqref="H42">
    <cfRule type="cellIs" dxfId="5202" priority="34" operator="equal">
      <formula>"varies"</formula>
    </cfRule>
  </conditionalFormatting>
  <conditionalFormatting sqref="H43:H53">
    <cfRule type="cellIs" dxfId="5201" priority="33" operator="equal">
      <formula>"varies"</formula>
    </cfRule>
  </conditionalFormatting>
  <conditionalFormatting sqref="R14">
    <cfRule type="cellIs" dxfId="5200" priority="32" operator="equal">
      <formula>"varies"</formula>
    </cfRule>
  </conditionalFormatting>
  <conditionalFormatting sqref="R15">
    <cfRule type="cellIs" dxfId="5199" priority="31" operator="equal">
      <formula>"varies"</formula>
    </cfRule>
  </conditionalFormatting>
  <conditionalFormatting sqref="R16:R26">
    <cfRule type="cellIs" dxfId="5198" priority="30" operator="equal">
      <formula>"varies"</formula>
    </cfRule>
  </conditionalFormatting>
  <conditionalFormatting sqref="R41">
    <cfRule type="cellIs" dxfId="5197" priority="29" operator="equal">
      <formula>"varies"</formula>
    </cfRule>
  </conditionalFormatting>
  <conditionalFormatting sqref="R42">
    <cfRule type="cellIs" dxfId="5196" priority="28" operator="equal">
      <formula>"varies"</formula>
    </cfRule>
  </conditionalFormatting>
  <conditionalFormatting sqref="R43:R53">
    <cfRule type="cellIs" dxfId="5195" priority="27" operator="equal">
      <formula>"varies"</formula>
    </cfRule>
  </conditionalFormatting>
  <conditionalFormatting sqref="D13:D27">
    <cfRule type="cellIs" dxfId="5194" priority="26" operator="equal">
      <formula>"varies"</formula>
    </cfRule>
  </conditionalFormatting>
  <conditionalFormatting sqref="N13:N27">
    <cfRule type="cellIs" dxfId="5193" priority="25" operator="equal">
      <formula>"varies"</formula>
    </cfRule>
  </conditionalFormatting>
  <conditionalFormatting sqref="N40:N54">
    <cfRule type="cellIs" dxfId="5192" priority="24" operator="equal">
      <formula>"varies"</formula>
    </cfRule>
  </conditionalFormatting>
  <conditionalFormatting sqref="N40:N54">
    <cfRule type="cellIs" dxfId="5191" priority="23" operator="equal">
      <formula>"varies"</formula>
    </cfRule>
  </conditionalFormatting>
  <conditionalFormatting sqref="D40:D54">
    <cfRule type="cellIs" dxfId="5190" priority="22" operator="equal">
      <formula>"varies"</formula>
    </cfRule>
  </conditionalFormatting>
  <conditionalFormatting sqref="D40:D54">
    <cfRule type="cellIs" dxfId="5189" priority="21" operator="equal">
      <formula>"varies"</formula>
    </cfRule>
  </conditionalFormatting>
  <conditionalFormatting sqref="N40:N54">
    <cfRule type="cellIs" dxfId="5188" priority="20" operator="equal">
      <formula>"varies"</formula>
    </cfRule>
  </conditionalFormatting>
  <conditionalFormatting sqref="N13:N27">
    <cfRule type="cellIs" dxfId="5187" priority="19" operator="equal">
      <formula>"varies"</formula>
    </cfRule>
  </conditionalFormatting>
  <conditionalFormatting sqref="D40:D54">
    <cfRule type="cellIs" dxfId="5186" priority="18" operator="equal">
      <formula>"varies"</formula>
    </cfRule>
  </conditionalFormatting>
  <conditionalFormatting sqref="N40:N54">
    <cfRule type="cellIs" dxfId="5185" priority="17" operator="equal">
      <formula>"varies"</formula>
    </cfRule>
  </conditionalFormatting>
  <conditionalFormatting sqref="C13:C27">
    <cfRule type="cellIs" dxfId="5184" priority="16" operator="equal">
      <formula>"varies"</formula>
    </cfRule>
  </conditionalFormatting>
  <conditionalFormatting sqref="C40:C54">
    <cfRule type="cellIs" dxfId="5183" priority="15" operator="equal">
      <formula>"varies"</formula>
    </cfRule>
  </conditionalFormatting>
  <conditionalFormatting sqref="M13:M27">
    <cfRule type="cellIs" dxfId="5182" priority="14" operator="equal">
      <formula>"varies"</formula>
    </cfRule>
  </conditionalFormatting>
  <conditionalFormatting sqref="M40:M54">
    <cfRule type="cellIs" dxfId="5181" priority="13" operator="equal">
      <formula>"varies"</formula>
    </cfRule>
  </conditionalFormatting>
  <conditionalFormatting sqref="H14">
    <cfRule type="cellIs" dxfId="5180" priority="12" operator="equal">
      <formula>"varies"</formula>
    </cfRule>
  </conditionalFormatting>
  <conditionalFormatting sqref="H15">
    <cfRule type="cellIs" dxfId="5179" priority="11" operator="equal">
      <formula>"varies"</formula>
    </cfRule>
  </conditionalFormatting>
  <conditionalFormatting sqref="H16:H26">
    <cfRule type="cellIs" dxfId="5178" priority="10" operator="equal">
      <formula>"varies"</formula>
    </cfRule>
  </conditionalFormatting>
  <conditionalFormatting sqref="H41">
    <cfRule type="cellIs" dxfId="5177" priority="9" operator="equal">
      <formula>"varies"</formula>
    </cfRule>
  </conditionalFormatting>
  <conditionalFormatting sqref="H42">
    <cfRule type="cellIs" dxfId="5176" priority="8" operator="equal">
      <formula>"varies"</formula>
    </cfRule>
  </conditionalFormatting>
  <conditionalFormatting sqref="H43:H53">
    <cfRule type="cellIs" dxfId="5175" priority="7" operator="equal">
      <formula>"varies"</formula>
    </cfRule>
  </conditionalFormatting>
  <conditionalFormatting sqref="R14">
    <cfRule type="cellIs" dxfId="5174" priority="6" operator="equal">
      <formula>"varies"</formula>
    </cfRule>
  </conditionalFormatting>
  <conditionalFormatting sqref="R15">
    <cfRule type="cellIs" dxfId="5173" priority="5" operator="equal">
      <formula>"varies"</formula>
    </cfRule>
  </conditionalFormatting>
  <conditionalFormatting sqref="R16:R26">
    <cfRule type="cellIs" dxfId="5172" priority="4" operator="equal">
      <formula>"varies"</formula>
    </cfRule>
  </conditionalFormatting>
  <conditionalFormatting sqref="R41">
    <cfRule type="cellIs" dxfId="5171" priority="3" operator="equal">
      <formula>"varies"</formula>
    </cfRule>
  </conditionalFormatting>
  <conditionalFormatting sqref="R42">
    <cfRule type="cellIs" dxfId="5170" priority="2" operator="equal">
      <formula>"varies"</formula>
    </cfRule>
  </conditionalFormatting>
  <conditionalFormatting sqref="R43:R53">
    <cfRule type="cellIs" dxfId="5169"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319</v>
      </c>
      <c r="E7" s="1023" t="s">
        <v>787</v>
      </c>
      <c r="F7" s="1023"/>
      <c r="G7" s="1023"/>
      <c r="H7" s="332"/>
      <c r="I7" s="332"/>
      <c r="J7" s="333"/>
      <c r="K7" s="132"/>
      <c r="L7" s="331"/>
      <c r="M7" s="332"/>
      <c r="N7" s="1022" t="s">
        <v>320</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321</v>
      </c>
      <c r="E34" s="1023" t="s">
        <v>787</v>
      </c>
      <c r="F34" s="1023"/>
      <c r="G34" s="332"/>
      <c r="H34" s="332"/>
      <c r="I34" s="332"/>
      <c r="J34" s="333"/>
      <c r="K34" s="132"/>
      <c r="L34" s="331"/>
      <c r="M34" s="332"/>
      <c r="N34" s="1012" t="s">
        <v>322</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5168" priority="106" operator="equal">
      <formula>"varies"</formula>
    </cfRule>
  </conditionalFormatting>
  <conditionalFormatting sqref="N13:N27">
    <cfRule type="cellIs" dxfId="5167" priority="105" operator="equal">
      <formula>"varies"</formula>
    </cfRule>
  </conditionalFormatting>
  <conditionalFormatting sqref="N40:N54">
    <cfRule type="cellIs" dxfId="5166" priority="104" operator="equal">
      <formula>"varies"</formula>
    </cfRule>
  </conditionalFormatting>
  <conditionalFormatting sqref="N40:N54">
    <cfRule type="cellIs" dxfId="5165" priority="103" operator="equal">
      <formula>"varies"</formula>
    </cfRule>
  </conditionalFormatting>
  <conditionalFormatting sqref="D40:D54">
    <cfRule type="cellIs" dxfId="5164" priority="102" operator="equal">
      <formula>"varies"</formula>
    </cfRule>
  </conditionalFormatting>
  <conditionalFormatting sqref="D40:D54">
    <cfRule type="cellIs" dxfId="5163" priority="101" operator="equal">
      <formula>"varies"</formula>
    </cfRule>
  </conditionalFormatting>
  <conditionalFormatting sqref="N40:N54">
    <cfRule type="cellIs" dxfId="5162" priority="100" operator="equal">
      <formula>"varies"</formula>
    </cfRule>
  </conditionalFormatting>
  <conditionalFormatting sqref="N13:N27">
    <cfRule type="cellIs" dxfId="5161" priority="99" operator="equal">
      <formula>"varies"</formula>
    </cfRule>
  </conditionalFormatting>
  <conditionalFormatting sqref="D40:D54">
    <cfRule type="cellIs" dxfId="5160" priority="98" operator="equal">
      <formula>"varies"</formula>
    </cfRule>
  </conditionalFormatting>
  <conditionalFormatting sqref="N40:N54">
    <cfRule type="cellIs" dxfId="5159" priority="97" operator="equal">
      <formula>"varies"</formula>
    </cfRule>
  </conditionalFormatting>
  <conditionalFormatting sqref="C13:C27">
    <cfRule type="cellIs" dxfId="5158" priority="96" operator="equal">
      <formula>"varies"</formula>
    </cfRule>
  </conditionalFormatting>
  <conditionalFormatting sqref="C40:C54">
    <cfRule type="cellIs" dxfId="5157" priority="95" operator="equal">
      <formula>"varies"</formula>
    </cfRule>
  </conditionalFormatting>
  <conditionalFormatting sqref="M13:M27">
    <cfRule type="cellIs" dxfId="5156" priority="94" operator="equal">
      <formula>"varies"</formula>
    </cfRule>
  </conditionalFormatting>
  <conditionalFormatting sqref="M40:M54">
    <cfRule type="cellIs" dxfId="5155" priority="93" operator="equal">
      <formula>"varies"</formula>
    </cfRule>
  </conditionalFormatting>
  <conditionalFormatting sqref="H14">
    <cfRule type="cellIs" dxfId="5154" priority="92" operator="equal">
      <formula>"varies"</formula>
    </cfRule>
  </conditionalFormatting>
  <conditionalFormatting sqref="H15">
    <cfRule type="cellIs" dxfId="5153" priority="91" operator="equal">
      <formula>"varies"</formula>
    </cfRule>
  </conditionalFormatting>
  <conditionalFormatting sqref="H16:H26">
    <cfRule type="cellIs" dxfId="5152" priority="90" operator="equal">
      <formula>"varies"</formula>
    </cfRule>
  </conditionalFormatting>
  <conditionalFormatting sqref="H41">
    <cfRule type="cellIs" dxfId="5151" priority="89" operator="equal">
      <formula>"varies"</formula>
    </cfRule>
  </conditionalFormatting>
  <conditionalFormatting sqref="H42">
    <cfRule type="cellIs" dxfId="5150" priority="88" operator="equal">
      <formula>"varies"</formula>
    </cfRule>
  </conditionalFormatting>
  <conditionalFormatting sqref="H43:H53">
    <cfRule type="cellIs" dxfId="5149" priority="87" operator="equal">
      <formula>"varies"</formula>
    </cfRule>
  </conditionalFormatting>
  <conditionalFormatting sqref="R14">
    <cfRule type="cellIs" dxfId="5148" priority="86" operator="equal">
      <formula>"varies"</formula>
    </cfRule>
  </conditionalFormatting>
  <conditionalFormatting sqref="R15">
    <cfRule type="cellIs" dxfId="5147" priority="85" operator="equal">
      <formula>"varies"</formula>
    </cfRule>
  </conditionalFormatting>
  <conditionalFormatting sqref="R16:R26">
    <cfRule type="cellIs" dxfId="5146" priority="84" operator="equal">
      <formula>"varies"</formula>
    </cfRule>
  </conditionalFormatting>
  <conditionalFormatting sqref="R41">
    <cfRule type="cellIs" dxfId="5145" priority="83" operator="equal">
      <formula>"varies"</formula>
    </cfRule>
  </conditionalFormatting>
  <conditionalFormatting sqref="R42">
    <cfRule type="cellIs" dxfId="5144" priority="82" operator="equal">
      <formula>"varies"</formula>
    </cfRule>
  </conditionalFormatting>
  <conditionalFormatting sqref="R43:R53">
    <cfRule type="cellIs" dxfId="5143" priority="81" operator="equal">
      <formula>"varies"</formula>
    </cfRule>
  </conditionalFormatting>
  <conditionalFormatting sqref="C40">
    <cfRule type="cellIs" dxfId="5142" priority="80" operator="equal">
      <formula>"varies"</formula>
    </cfRule>
  </conditionalFormatting>
  <conditionalFormatting sqref="D13:D27">
    <cfRule type="cellIs" dxfId="5141" priority="79" operator="equal">
      <formula>"varies"</formula>
    </cfRule>
  </conditionalFormatting>
  <conditionalFormatting sqref="N13:N27">
    <cfRule type="cellIs" dxfId="5140" priority="78" operator="equal">
      <formula>"varies"</formula>
    </cfRule>
  </conditionalFormatting>
  <conditionalFormatting sqref="N40:N54">
    <cfRule type="cellIs" dxfId="5139" priority="77" operator="equal">
      <formula>"varies"</formula>
    </cfRule>
  </conditionalFormatting>
  <conditionalFormatting sqref="N40:N54">
    <cfRule type="cellIs" dxfId="5138" priority="76" operator="equal">
      <formula>"varies"</formula>
    </cfRule>
  </conditionalFormatting>
  <conditionalFormatting sqref="D40:D54">
    <cfRule type="cellIs" dxfId="5137" priority="75" operator="equal">
      <formula>"varies"</formula>
    </cfRule>
  </conditionalFormatting>
  <conditionalFormatting sqref="D40:D54">
    <cfRule type="cellIs" dxfId="5136" priority="74" operator="equal">
      <formula>"varies"</formula>
    </cfRule>
  </conditionalFormatting>
  <conditionalFormatting sqref="N40:N54">
    <cfRule type="cellIs" dxfId="5135" priority="73" operator="equal">
      <formula>"varies"</formula>
    </cfRule>
  </conditionalFormatting>
  <conditionalFormatting sqref="N13:N27">
    <cfRule type="cellIs" dxfId="5134" priority="72" operator="equal">
      <formula>"varies"</formula>
    </cfRule>
  </conditionalFormatting>
  <conditionalFormatting sqref="D40:D54">
    <cfRule type="cellIs" dxfId="5133" priority="71" operator="equal">
      <formula>"varies"</formula>
    </cfRule>
  </conditionalFormatting>
  <conditionalFormatting sqref="N40:N54">
    <cfRule type="cellIs" dxfId="5132" priority="70" operator="equal">
      <formula>"varies"</formula>
    </cfRule>
  </conditionalFormatting>
  <conditionalFormatting sqref="C13:C27">
    <cfRule type="cellIs" dxfId="5131" priority="69" operator="equal">
      <formula>"varies"</formula>
    </cfRule>
  </conditionalFormatting>
  <conditionalFormatting sqref="C40:C54">
    <cfRule type="cellIs" dxfId="5130" priority="68" operator="equal">
      <formula>"varies"</formula>
    </cfRule>
  </conditionalFormatting>
  <conditionalFormatting sqref="M13:M27">
    <cfRule type="cellIs" dxfId="5129" priority="67" operator="equal">
      <formula>"varies"</formula>
    </cfRule>
  </conditionalFormatting>
  <conditionalFormatting sqref="M40:M54">
    <cfRule type="cellIs" dxfId="5128" priority="66" operator="equal">
      <formula>"varies"</formula>
    </cfRule>
  </conditionalFormatting>
  <conditionalFormatting sqref="H14">
    <cfRule type="cellIs" dxfId="5127" priority="65" operator="equal">
      <formula>"varies"</formula>
    </cfRule>
  </conditionalFormatting>
  <conditionalFormatting sqref="H15">
    <cfRule type="cellIs" dxfId="5126" priority="64" operator="equal">
      <formula>"varies"</formula>
    </cfRule>
  </conditionalFormatting>
  <conditionalFormatting sqref="H16:H26">
    <cfRule type="cellIs" dxfId="5125" priority="63" operator="equal">
      <formula>"varies"</formula>
    </cfRule>
  </conditionalFormatting>
  <conditionalFormatting sqref="H41">
    <cfRule type="cellIs" dxfId="5124" priority="62" operator="equal">
      <formula>"varies"</formula>
    </cfRule>
  </conditionalFormatting>
  <conditionalFormatting sqref="H42">
    <cfRule type="cellIs" dxfId="5123" priority="61" operator="equal">
      <formula>"varies"</formula>
    </cfRule>
  </conditionalFormatting>
  <conditionalFormatting sqref="H43:H53">
    <cfRule type="cellIs" dxfId="5122" priority="60" operator="equal">
      <formula>"varies"</formula>
    </cfRule>
  </conditionalFormatting>
  <conditionalFormatting sqref="R14">
    <cfRule type="cellIs" dxfId="5121" priority="59" operator="equal">
      <formula>"varies"</formula>
    </cfRule>
  </conditionalFormatting>
  <conditionalFormatting sqref="R15">
    <cfRule type="cellIs" dxfId="5120" priority="58" operator="equal">
      <formula>"varies"</formula>
    </cfRule>
  </conditionalFormatting>
  <conditionalFormatting sqref="R16:R26">
    <cfRule type="cellIs" dxfId="5119" priority="57" operator="equal">
      <formula>"varies"</formula>
    </cfRule>
  </conditionalFormatting>
  <conditionalFormatting sqref="R41">
    <cfRule type="cellIs" dxfId="5118" priority="56" operator="equal">
      <formula>"varies"</formula>
    </cfRule>
  </conditionalFormatting>
  <conditionalFormatting sqref="R42">
    <cfRule type="cellIs" dxfId="5117" priority="55" operator="equal">
      <formula>"varies"</formula>
    </cfRule>
  </conditionalFormatting>
  <conditionalFormatting sqref="R43:R53">
    <cfRule type="cellIs" dxfId="5116" priority="54" operator="equal">
      <formula>"varies"</formula>
    </cfRule>
  </conditionalFormatting>
  <conditionalFormatting sqref="M13">
    <cfRule type="cellIs" dxfId="5115" priority="53" operator="equal">
      <formula>"varies"</formula>
    </cfRule>
  </conditionalFormatting>
  <conditionalFormatting sqref="D13:D27">
    <cfRule type="cellIs" dxfId="5114" priority="52" operator="equal">
      <formula>"varies"</formula>
    </cfRule>
  </conditionalFormatting>
  <conditionalFormatting sqref="N13:N27">
    <cfRule type="cellIs" dxfId="5113" priority="51" operator="equal">
      <formula>"varies"</formula>
    </cfRule>
  </conditionalFormatting>
  <conditionalFormatting sqref="N40:N54">
    <cfRule type="cellIs" dxfId="5112" priority="50" operator="equal">
      <formula>"varies"</formula>
    </cfRule>
  </conditionalFormatting>
  <conditionalFormatting sqref="N40:N54">
    <cfRule type="cellIs" dxfId="5111" priority="49" operator="equal">
      <formula>"varies"</formula>
    </cfRule>
  </conditionalFormatting>
  <conditionalFormatting sqref="D40:D54">
    <cfRule type="cellIs" dxfId="5110" priority="48" operator="equal">
      <formula>"varies"</formula>
    </cfRule>
  </conditionalFormatting>
  <conditionalFormatting sqref="D40:D54">
    <cfRule type="cellIs" dxfId="5109" priority="47" operator="equal">
      <formula>"varies"</formula>
    </cfRule>
  </conditionalFormatting>
  <conditionalFormatting sqref="N40:N54">
    <cfRule type="cellIs" dxfId="5108" priority="46" operator="equal">
      <formula>"varies"</formula>
    </cfRule>
  </conditionalFormatting>
  <conditionalFormatting sqref="N13:N27">
    <cfRule type="cellIs" dxfId="5107" priority="45" operator="equal">
      <formula>"varies"</formula>
    </cfRule>
  </conditionalFormatting>
  <conditionalFormatting sqref="D40:D54">
    <cfRule type="cellIs" dxfId="5106" priority="44" operator="equal">
      <formula>"varies"</formula>
    </cfRule>
  </conditionalFormatting>
  <conditionalFormatting sqref="N40:N54">
    <cfRule type="cellIs" dxfId="5105" priority="43" operator="equal">
      <formula>"varies"</formula>
    </cfRule>
  </conditionalFormatting>
  <conditionalFormatting sqref="C13:C27">
    <cfRule type="cellIs" dxfId="5104" priority="42" operator="equal">
      <formula>"varies"</formula>
    </cfRule>
  </conditionalFormatting>
  <conditionalFormatting sqref="C40:C54">
    <cfRule type="cellIs" dxfId="5103" priority="41" operator="equal">
      <formula>"varies"</formula>
    </cfRule>
  </conditionalFormatting>
  <conditionalFormatting sqref="M13:M27">
    <cfRule type="cellIs" dxfId="5102" priority="40" operator="equal">
      <formula>"varies"</formula>
    </cfRule>
  </conditionalFormatting>
  <conditionalFormatting sqref="M40:M54">
    <cfRule type="cellIs" dxfId="5101" priority="39" operator="equal">
      <formula>"varies"</formula>
    </cfRule>
  </conditionalFormatting>
  <conditionalFormatting sqref="H14">
    <cfRule type="cellIs" dxfId="5100" priority="38" operator="equal">
      <formula>"varies"</formula>
    </cfRule>
  </conditionalFormatting>
  <conditionalFormatting sqref="H15">
    <cfRule type="cellIs" dxfId="5099" priority="37" operator="equal">
      <formula>"varies"</formula>
    </cfRule>
  </conditionalFormatting>
  <conditionalFormatting sqref="H16:H26">
    <cfRule type="cellIs" dxfId="5098" priority="36" operator="equal">
      <formula>"varies"</formula>
    </cfRule>
  </conditionalFormatting>
  <conditionalFormatting sqref="H41">
    <cfRule type="cellIs" dxfId="5097" priority="35" operator="equal">
      <formula>"varies"</formula>
    </cfRule>
  </conditionalFormatting>
  <conditionalFormatting sqref="H42">
    <cfRule type="cellIs" dxfId="5096" priority="34" operator="equal">
      <formula>"varies"</formula>
    </cfRule>
  </conditionalFormatting>
  <conditionalFormatting sqref="H43:H53">
    <cfRule type="cellIs" dxfId="5095" priority="33" operator="equal">
      <formula>"varies"</formula>
    </cfRule>
  </conditionalFormatting>
  <conditionalFormatting sqref="R14">
    <cfRule type="cellIs" dxfId="5094" priority="32" operator="equal">
      <formula>"varies"</formula>
    </cfRule>
  </conditionalFormatting>
  <conditionalFormatting sqref="R15">
    <cfRule type="cellIs" dxfId="5093" priority="31" operator="equal">
      <formula>"varies"</formula>
    </cfRule>
  </conditionalFormatting>
  <conditionalFormatting sqref="R16:R26">
    <cfRule type="cellIs" dxfId="5092" priority="30" operator="equal">
      <formula>"varies"</formula>
    </cfRule>
  </conditionalFormatting>
  <conditionalFormatting sqref="R41">
    <cfRule type="cellIs" dxfId="5091" priority="29" operator="equal">
      <formula>"varies"</formula>
    </cfRule>
  </conditionalFormatting>
  <conditionalFormatting sqref="R42">
    <cfRule type="cellIs" dxfId="5090" priority="28" operator="equal">
      <formula>"varies"</formula>
    </cfRule>
  </conditionalFormatting>
  <conditionalFormatting sqref="R43:R53">
    <cfRule type="cellIs" dxfId="5089" priority="27" operator="equal">
      <formula>"varies"</formula>
    </cfRule>
  </conditionalFormatting>
  <conditionalFormatting sqref="D13:D27">
    <cfRule type="cellIs" dxfId="5088" priority="26" operator="equal">
      <formula>"varies"</formula>
    </cfRule>
  </conditionalFormatting>
  <conditionalFormatting sqref="N13:N27">
    <cfRule type="cellIs" dxfId="5087" priority="25" operator="equal">
      <formula>"varies"</formula>
    </cfRule>
  </conditionalFormatting>
  <conditionalFormatting sqref="N40:N54">
    <cfRule type="cellIs" dxfId="5086" priority="24" operator="equal">
      <formula>"varies"</formula>
    </cfRule>
  </conditionalFormatting>
  <conditionalFormatting sqref="N40:N54">
    <cfRule type="cellIs" dxfId="5085" priority="23" operator="equal">
      <formula>"varies"</formula>
    </cfRule>
  </conditionalFormatting>
  <conditionalFormatting sqref="D40:D54">
    <cfRule type="cellIs" dxfId="5084" priority="22" operator="equal">
      <formula>"varies"</formula>
    </cfRule>
  </conditionalFormatting>
  <conditionalFormatting sqref="D40:D54">
    <cfRule type="cellIs" dxfId="5083" priority="21" operator="equal">
      <formula>"varies"</formula>
    </cfRule>
  </conditionalFormatting>
  <conditionalFormatting sqref="N40:N54">
    <cfRule type="cellIs" dxfId="5082" priority="20" operator="equal">
      <formula>"varies"</formula>
    </cfRule>
  </conditionalFormatting>
  <conditionalFormatting sqref="N13:N27">
    <cfRule type="cellIs" dxfId="5081" priority="19" operator="equal">
      <formula>"varies"</formula>
    </cfRule>
  </conditionalFormatting>
  <conditionalFormatting sqref="D40:D54">
    <cfRule type="cellIs" dxfId="5080" priority="18" operator="equal">
      <formula>"varies"</formula>
    </cfRule>
  </conditionalFormatting>
  <conditionalFormatting sqref="N40:N54">
    <cfRule type="cellIs" dxfId="5079" priority="17" operator="equal">
      <formula>"varies"</formula>
    </cfRule>
  </conditionalFormatting>
  <conditionalFormatting sqref="C13:C27">
    <cfRule type="cellIs" dxfId="5078" priority="16" operator="equal">
      <formula>"varies"</formula>
    </cfRule>
  </conditionalFormatting>
  <conditionalFormatting sqref="C40:C54">
    <cfRule type="cellIs" dxfId="5077" priority="15" operator="equal">
      <formula>"varies"</formula>
    </cfRule>
  </conditionalFormatting>
  <conditionalFormatting sqref="M13:M27">
    <cfRule type="cellIs" dxfId="5076" priority="14" operator="equal">
      <formula>"varies"</formula>
    </cfRule>
  </conditionalFormatting>
  <conditionalFormatting sqref="M40:M54">
    <cfRule type="cellIs" dxfId="5075" priority="13" operator="equal">
      <formula>"varies"</formula>
    </cfRule>
  </conditionalFormatting>
  <conditionalFormatting sqref="H14">
    <cfRule type="cellIs" dxfId="5074" priority="12" operator="equal">
      <formula>"varies"</formula>
    </cfRule>
  </conditionalFormatting>
  <conditionalFormatting sqref="H15">
    <cfRule type="cellIs" dxfId="5073" priority="11" operator="equal">
      <formula>"varies"</formula>
    </cfRule>
  </conditionalFormatting>
  <conditionalFormatting sqref="H16:H26">
    <cfRule type="cellIs" dxfId="5072" priority="10" operator="equal">
      <formula>"varies"</formula>
    </cfRule>
  </conditionalFormatting>
  <conditionalFormatting sqref="H41">
    <cfRule type="cellIs" dxfId="5071" priority="9" operator="equal">
      <formula>"varies"</formula>
    </cfRule>
  </conditionalFormatting>
  <conditionalFormatting sqref="H42">
    <cfRule type="cellIs" dxfId="5070" priority="8" operator="equal">
      <formula>"varies"</formula>
    </cfRule>
  </conditionalFormatting>
  <conditionalFormatting sqref="H43:H53">
    <cfRule type="cellIs" dxfId="5069" priority="7" operator="equal">
      <formula>"varies"</formula>
    </cfRule>
  </conditionalFormatting>
  <conditionalFormatting sqref="R14">
    <cfRule type="cellIs" dxfId="5068" priority="6" operator="equal">
      <formula>"varies"</formula>
    </cfRule>
  </conditionalFormatting>
  <conditionalFormatting sqref="R15">
    <cfRule type="cellIs" dxfId="5067" priority="5" operator="equal">
      <formula>"varies"</formula>
    </cfRule>
  </conditionalFormatting>
  <conditionalFormatting sqref="R16:R26">
    <cfRule type="cellIs" dxfId="5066" priority="4" operator="equal">
      <formula>"varies"</formula>
    </cfRule>
  </conditionalFormatting>
  <conditionalFormatting sqref="R41">
    <cfRule type="cellIs" dxfId="5065" priority="3" operator="equal">
      <formula>"varies"</formula>
    </cfRule>
  </conditionalFormatting>
  <conditionalFormatting sqref="R42">
    <cfRule type="cellIs" dxfId="5064" priority="2" operator="equal">
      <formula>"varies"</formula>
    </cfRule>
  </conditionalFormatting>
  <conditionalFormatting sqref="R43:R53">
    <cfRule type="cellIs" dxfId="5063"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1:AA67"/>
  <sheetViews>
    <sheetView showGridLines="0" topLeftCell="A37" workbookViewId="0">
      <selection activeCell="D71" sqref="D7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323</v>
      </c>
      <c r="E7" s="1023" t="s">
        <v>787</v>
      </c>
      <c r="F7" s="1023"/>
      <c r="G7" s="1023"/>
      <c r="H7" s="1023"/>
      <c r="I7" s="1023"/>
      <c r="J7" s="1024"/>
      <c r="K7" s="132"/>
      <c r="L7" s="209"/>
      <c r="M7" s="1023"/>
      <c r="N7" s="1022" t="s">
        <v>324</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325</v>
      </c>
      <c r="E34" s="1023" t="s">
        <v>787</v>
      </c>
      <c r="F34" s="1023"/>
      <c r="G34" s="1023"/>
      <c r="H34" s="1023"/>
      <c r="I34" s="1023"/>
      <c r="J34" s="1024"/>
      <c r="K34" s="132"/>
      <c r="L34" s="209"/>
      <c r="M34" s="1023"/>
      <c r="N34" s="1022" t="s">
        <v>326</v>
      </c>
      <c r="O34" s="1023" t="s">
        <v>787</v>
      </c>
      <c r="P34" s="1023"/>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5062" priority="106" operator="equal">
      <formula>"varies"</formula>
    </cfRule>
  </conditionalFormatting>
  <conditionalFormatting sqref="N13:N27">
    <cfRule type="cellIs" dxfId="5061" priority="105" operator="equal">
      <formula>"varies"</formula>
    </cfRule>
  </conditionalFormatting>
  <conditionalFormatting sqref="N40:N54">
    <cfRule type="cellIs" dxfId="5060" priority="104" operator="equal">
      <formula>"varies"</formula>
    </cfRule>
  </conditionalFormatting>
  <conditionalFormatting sqref="N40:N54">
    <cfRule type="cellIs" dxfId="5059" priority="103" operator="equal">
      <formula>"varies"</formula>
    </cfRule>
  </conditionalFormatting>
  <conditionalFormatting sqref="D40:D54">
    <cfRule type="cellIs" dxfId="5058" priority="102" operator="equal">
      <formula>"varies"</formula>
    </cfRule>
  </conditionalFormatting>
  <conditionalFormatting sqref="D40:D54">
    <cfRule type="cellIs" dxfId="5057" priority="101" operator="equal">
      <formula>"varies"</formula>
    </cfRule>
  </conditionalFormatting>
  <conditionalFormatting sqref="N40:N54">
    <cfRule type="cellIs" dxfId="5056" priority="100" operator="equal">
      <formula>"varies"</formula>
    </cfRule>
  </conditionalFormatting>
  <conditionalFormatting sqref="N13:N27">
    <cfRule type="cellIs" dxfId="5055" priority="99" operator="equal">
      <formula>"varies"</formula>
    </cfRule>
  </conditionalFormatting>
  <conditionalFormatting sqref="D40:D54">
    <cfRule type="cellIs" dxfId="5054" priority="98" operator="equal">
      <formula>"varies"</formula>
    </cfRule>
  </conditionalFormatting>
  <conditionalFormatting sqref="N40:N54">
    <cfRule type="cellIs" dxfId="5053" priority="97" operator="equal">
      <formula>"varies"</formula>
    </cfRule>
  </conditionalFormatting>
  <conditionalFormatting sqref="C13:C27">
    <cfRule type="cellIs" dxfId="5052" priority="96" operator="equal">
      <formula>"varies"</formula>
    </cfRule>
  </conditionalFormatting>
  <conditionalFormatting sqref="C40:C54">
    <cfRule type="cellIs" dxfId="5051" priority="95" operator="equal">
      <formula>"varies"</formula>
    </cfRule>
  </conditionalFormatting>
  <conditionalFormatting sqref="M13:M27">
    <cfRule type="cellIs" dxfId="5050" priority="94" operator="equal">
      <formula>"varies"</formula>
    </cfRule>
  </conditionalFormatting>
  <conditionalFormatting sqref="M40:M54">
    <cfRule type="cellIs" dxfId="5049" priority="93" operator="equal">
      <formula>"varies"</formula>
    </cfRule>
  </conditionalFormatting>
  <conditionalFormatting sqref="H14">
    <cfRule type="cellIs" dxfId="5048" priority="92" operator="equal">
      <formula>"varies"</formula>
    </cfRule>
  </conditionalFormatting>
  <conditionalFormatting sqref="H15">
    <cfRule type="cellIs" dxfId="5047" priority="91" operator="equal">
      <formula>"varies"</formula>
    </cfRule>
  </conditionalFormatting>
  <conditionalFormatting sqref="H16:H26">
    <cfRule type="cellIs" dxfId="5046" priority="90" operator="equal">
      <formula>"varies"</formula>
    </cfRule>
  </conditionalFormatting>
  <conditionalFormatting sqref="H41">
    <cfRule type="cellIs" dxfId="5045" priority="89" operator="equal">
      <formula>"varies"</formula>
    </cfRule>
  </conditionalFormatting>
  <conditionalFormatting sqref="H42">
    <cfRule type="cellIs" dxfId="5044" priority="88" operator="equal">
      <formula>"varies"</formula>
    </cfRule>
  </conditionalFormatting>
  <conditionalFormatting sqref="H43:H53">
    <cfRule type="cellIs" dxfId="5043" priority="87" operator="equal">
      <formula>"varies"</formula>
    </cfRule>
  </conditionalFormatting>
  <conditionalFormatting sqref="R14">
    <cfRule type="cellIs" dxfId="5042" priority="86" operator="equal">
      <formula>"varies"</formula>
    </cfRule>
  </conditionalFormatting>
  <conditionalFormatting sqref="R15">
    <cfRule type="cellIs" dxfId="5041" priority="85" operator="equal">
      <formula>"varies"</formula>
    </cfRule>
  </conditionalFormatting>
  <conditionalFormatting sqref="R16:R26">
    <cfRule type="cellIs" dxfId="5040" priority="84" operator="equal">
      <formula>"varies"</formula>
    </cfRule>
  </conditionalFormatting>
  <conditionalFormatting sqref="R41">
    <cfRule type="cellIs" dxfId="5039" priority="83" operator="equal">
      <formula>"varies"</formula>
    </cfRule>
  </conditionalFormatting>
  <conditionalFormatting sqref="R42">
    <cfRule type="cellIs" dxfId="5038" priority="82" operator="equal">
      <formula>"varies"</formula>
    </cfRule>
  </conditionalFormatting>
  <conditionalFormatting sqref="R43:R53">
    <cfRule type="cellIs" dxfId="5037" priority="81" operator="equal">
      <formula>"varies"</formula>
    </cfRule>
  </conditionalFormatting>
  <conditionalFormatting sqref="C40">
    <cfRule type="cellIs" dxfId="5036" priority="80" operator="equal">
      <formula>"varies"</formula>
    </cfRule>
  </conditionalFormatting>
  <conditionalFormatting sqref="D13:D27">
    <cfRule type="cellIs" dxfId="5035" priority="79" operator="equal">
      <formula>"varies"</formula>
    </cfRule>
  </conditionalFormatting>
  <conditionalFormatting sqref="N13:N27">
    <cfRule type="cellIs" dxfId="5034" priority="78" operator="equal">
      <formula>"varies"</formula>
    </cfRule>
  </conditionalFormatting>
  <conditionalFormatting sqref="N40:N54">
    <cfRule type="cellIs" dxfId="5033" priority="77" operator="equal">
      <formula>"varies"</formula>
    </cfRule>
  </conditionalFormatting>
  <conditionalFormatting sqref="N40:N54">
    <cfRule type="cellIs" dxfId="5032" priority="76" operator="equal">
      <formula>"varies"</formula>
    </cfRule>
  </conditionalFormatting>
  <conditionalFormatting sqref="D40:D54">
    <cfRule type="cellIs" dxfId="5031" priority="75" operator="equal">
      <formula>"varies"</formula>
    </cfRule>
  </conditionalFormatting>
  <conditionalFormatting sqref="D40:D54">
    <cfRule type="cellIs" dxfId="5030" priority="74" operator="equal">
      <formula>"varies"</formula>
    </cfRule>
  </conditionalFormatting>
  <conditionalFormatting sqref="N40:N54">
    <cfRule type="cellIs" dxfId="5029" priority="73" operator="equal">
      <formula>"varies"</formula>
    </cfRule>
  </conditionalFormatting>
  <conditionalFormatting sqref="N13:N27">
    <cfRule type="cellIs" dxfId="5028" priority="72" operator="equal">
      <formula>"varies"</formula>
    </cfRule>
  </conditionalFormatting>
  <conditionalFormatting sqref="D40:D54">
    <cfRule type="cellIs" dxfId="5027" priority="71" operator="equal">
      <formula>"varies"</formula>
    </cfRule>
  </conditionalFormatting>
  <conditionalFormatting sqref="N40:N54">
    <cfRule type="cellIs" dxfId="5026" priority="70" operator="equal">
      <formula>"varies"</formula>
    </cfRule>
  </conditionalFormatting>
  <conditionalFormatting sqref="C13:C27">
    <cfRule type="cellIs" dxfId="5025" priority="69" operator="equal">
      <formula>"varies"</formula>
    </cfRule>
  </conditionalFormatting>
  <conditionalFormatting sqref="C40:C54">
    <cfRule type="cellIs" dxfId="5024" priority="68" operator="equal">
      <formula>"varies"</formula>
    </cfRule>
  </conditionalFormatting>
  <conditionalFormatting sqref="M13:M27">
    <cfRule type="cellIs" dxfId="5023" priority="67" operator="equal">
      <formula>"varies"</formula>
    </cfRule>
  </conditionalFormatting>
  <conditionalFormatting sqref="M40:M54">
    <cfRule type="cellIs" dxfId="5022" priority="66" operator="equal">
      <formula>"varies"</formula>
    </cfRule>
  </conditionalFormatting>
  <conditionalFormatting sqref="H14">
    <cfRule type="cellIs" dxfId="5021" priority="65" operator="equal">
      <formula>"varies"</formula>
    </cfRule>
  </conditionalFormatting>
  <conditionalFormatting sqref="H15">
    <cfRule type="cellIs" dxfId="5020" priority="64" operator="equal">
      <formula>"varies"</formula>
    </cfRule>
  </conditionalFormatting>
  <conditionalFormatting sqref="H16:H26">
    <cfRule type="cellIs" dxfId="5019" priority="63" operator="equal">
      <formula>"varies"</formula>
    </cfRule>
  </conditionalFormatting>
  <conditionalFormatting sqref="H41">
    <cfRule type="cellIs" dxfId="5018" priority="62" operator="equal">
      <formula>"varies"</formula>
    </cfRule>
  </conditionalFormatting>
  <conditionalFormatting sqref="H42">
    <cfRule type="cellIs" dxfId="5017" priority="61" operator="equal">
      <formula>"varies"</formula>
    </cfRule>
  </conditionalFormatting>
  <conditionalFormatting sqref="H43:H53">
    <cfRule type="cellIs" dxfId="5016" priority="60" operator="equal">
      <formula>"varies"</formula>
    </cfRule>
  </conditionalFormatting>
  <conditionalFormatting sqref="R14">
    <cfRule type="cellIs" dxfId="5015" priority="59" operator="equal">
      <formula>"varies"</formula>
    </cfRule>
  </conditionalFormatting>
  <conditionalFormatting sqref="R15">
    <cfRule type="cellIs" dxfId="5014" priority="58" operator="equal">
      <formula>"varies"</formula>
    </cfRule>
  </conditionalFormatting>
  <conditionalFormatting sqref="R16:R26">
    <cfRule type="cellIs" dxfId="5013" priority="57" operator="equal">
      <formula>"varies"</formula>
    </cfRule>
  </conditionalFormatting>
  <conditionalFormatting sqref="R41">
    <cfRule type="cellIs" dxfId="5012" priority="56" operator="equal">
      <formula>"varies"</formula>
    </cfRule>
  </conditionalFormatting>
  <conditionalFormatting sqref="R42">
    <cfRule type="cellIs" dxfId="5011" priority="55" operator="equal">
      <formula>"varies"</formula>
    </cfRule>
  </conditionalFormatting>
  <conditionalFormatting sqref="R43:R53">
    <cfRule type="cellIs" dxfId="5010" priority="54" operator="equal">
      <formula>"varies"</formula>
    </cfRule>
  </conditionalFormatting>
  <conditionalFormatting sqref="M13">
    <cfRule type="cellIs" dxfId="5009" priority="53" operator="equal">
      <formula>"varies"</formula>
    </cfRule>
  </conditionalFormatting>
  <conditionalFormatting sqref="D13:D27">
    <cfRule type="cellIs" dxfId="5008" priority="52" operator="equal">
      <formula>"varies"</formula>
    </cfRule>
  </conditionalFormatting>
  <conditionalFormatting sqref="N13:N27">
    <cfRule type="cellIs" dxfId="5007" priority="51" operator="equal">
      <formula>"varies"</formula>
    </cfRule>
  </conditionalFormatting>
  <conditionalFormatting sqref="N40:N54">
    <cfRule type="cellIs" dxfId="5006" priority="50" operator="equal">
      <formula>"varies"</formula>
    </cfRule>
  </conditionalFormatting>
  <conditionalFormatting sqref="N40:N54">
    <cfRule type="cellIs" dxfId="5005" priority="49" operator="equal">
      <formula>"varies"</formula>
    </cfRule>
  </conditionalFormatting>
  <conditionalFormatting sqref="D40:D54">
    <cfRule type="cellIs" dxfId="5004" priority="48" operator="equal">
      <formula>"varies"</formula>
    </cfRule>
  </conditionalFormatting>
  <conditionalFormatting sqref="D40:D54">
    <cfRule type="cellIs" dxfId="5003" priority="47" operator="equal">
      <formula>"varies"</formula>
    </cfRule>
  </conditionalFormatting>
  <conditionalFormatting sqref="N40:N54">
    <cfRule type="cellIs" dxfId="5002" priority="46" operator="equal">
      <formula>"varies"</formula>
    </cfRule>
  </conditionalFormatting>
  <conditionalFormatting sqref="N13:N27">
    <cfRule type="cellIs" dxfId="5001" priority="45" operator="equal">
      <formula>"varies"</formula>
    </cfRule>
  </conditionalFormatting>
  <conditionalFormatting sqref="D40:D54">
    <cfRule type="cellIs" dxfId="5000" priority="44" operator="equal">
      <formula>"varies"</formula>
    </cfRule>
  </conditionalFormatting>
  <conditionalFormatting sqref="N40:N54">
    <cfRule type="cellIs" dxfId="4999" priority="43" operator="equal">
      <formula>"varies"</formula>
    </cfRule>
  </conditionalFormatting>
  <conditionalFormatting sqref="C13:C27">
    <cfRule type="cellIs" dxfId="4998" priority="42" operator="equal">
      <formula>"varies"</formula>
    </cfRule>
  </conditionalFormatting>
  <conditionalFormatting sqref="C40:C54">
    <cfRule type="cellIs" dxfId="4997" priority="41" operator="equal">
      <formula>"varies"</formula>
    </cfRule>
  </conditionalFormatting>
  <conditionalFormatting sqref="M13:M27">
    <cfRule type="cellIs" dxfId="4996" priority="40" operator="equal">
      <formula>"varies"</formula>
    </cfRule>
  </conditionalFormatting>
  <conditionalFormatting sqref="M40:M54">
    <cfRule type="cellIs" dxfId="4995" priority="39" operator="equal">
      <formula>"varies"</formula>
    </cfRule>
  </conditionalFormatting>
  <conditionalFormatting sqref="H14">
    <cfRule type="cellIs" dxfId="4994" priority="38" operator="equal">
      <formula>"varies"</formula>
    </cfRule>
  </conditionalFormatting>
  <conditionalFormatting sqref="H15">
    <cfRule type="cellIs" dxfId="4993" priority="37" operator="equal">
      <formula>"varies"</formula>
    </cfRule>
  </conditionalFormatting>
  <conditionalFormatting sqref="H16:H26">
    <cfRule type="cellIs" dxfId="4992" priority="36" operator="equal">
      <formula>"varies"</formula>
    </cfRule>
  </conditionalFormatting>
  <conditionalFormatting sqref="H41">
    <cfRule type="cellIs" dxfId="4991" priority="35" operator="equal">
      <formula>"varies"</formula>
    </cfRule>
  </conditionalFormatting>
  <conditionalFormatting sqref="H42">
    <cfRule type="cellIs" dxfId="4990" priority="34" operator="equal">
      <formula>"varies"</formula>
    </cfRule>
  </conditionalFormatting>
  <conditionalFormatting sqref="H43:H53">
    <cfRule type="cellIs" dxfId="4989" priority="33" operator="equal">
      <formula>"varies"</formula>
    </cfRule>
  </conditionalFormatting>
  <conditionalFormatting sqref="R14">
    <cfRule type="cellIs" dxfId="4988" priority="32" operator="equal">
      <formula>"varies"</formula>
    </cfRule>
  </conditionalFormatting>
  <conditionalFormatting sqref="R15">
    <cfRule type="cellIs" dxfId="4987" priority="31" operator="equal">
      <formula>"varies"</formula>
    </cfRule>
  </conditionalFormatting>
  <conditionalFormatting sqref="R16:R26">
    <cfRule type="cellIs" dxfId="4986" priority="30" operator="equal">
      <formula>"varies"</formula>
    </cfRule>
  </conditionalFormatting>
  <conditionalFormatting sqref="R41">
    <cfRule type="cellIs" dxfId="4985" priority="29" operator="equal">
      <formula>"varies"</formula>
    </cfRule>
  </conditionalFormatting>
  <conditionalFormatting sqref="R42">
    <cfRule type="cellIs" dxfId="4984" priority="28" operator="equal">
      <formula>"varies"</formula>
    </cfRule>
  </conditionalFormatting>
  <conditionalFormatting sqref="R43:R53">
    <cfRule type="cellIs" dxfId="4983" priority="27" operator="equal">
      <formula>"varies"</formula>
    </cfRule>
  </conditionalFormatting>
  <conditionalFormatting sqref="D13:D27">
    <cfRule type="cellIs" dxfId="4982" priority="26" operator="equal">
      <formula>"varies"</formula>
    </cfRule>
  </conditionalFormatting>
  <conditionalFormatting sqref="N13:N27">
    <cfRule type="cellIs" dxfId="4981" priority="25" operator="equal">
      <formula>"varies"</formula>
    </cfRule>
  </conditionalFormatting>
  <conditionalFormatting sqref="N40:N54">
    <cfRule type="cellIs" dxfId="4980" priority="24" operator="equal">
      <formula>"varies"</formula>
    </cfRule>
  </conditionalFormatting>
  <conditionalFormatting sqref="N40:N54">
    <cfRule type="cellIs" dxfId="4979" priority="23" operator="equal">
      <formula>"varies"</formula>
    </cfRule>
  </conditionalFormatting>
  <conditionalFormatting sqref="D40:D54">
    <cfRule type="cellIs" dxfId="4978" priority="22" operator="equal">
      <formula>"varies"</formula>
    </cfRule>
  </conditionalFormatting>
  <conditionalFormatting sqref="D40:D54">
    <cfRule type="cellIs" dxfId="4977" priority="21" operator="equal">
      <formula>"varies"</formula>
    </cfRule>
  </conditionalFormatting>
  <conditionalFormatting sqref="N40:N54">
    <cfRule type="cellIs" dxfId="4976" priority="20" operator="equal">
      <formula>"varies"</formula>
    </cfRule>
  </conditionalFormatting>
  <conditionalFormatting sqref="N13:N27">
    <cfRule type="cellIs" dxfId="4975" priority="19" operator="equal">
      <formula>"varies"</formula>
    </cfRule>
  </conditionalFormatting>
  <conditionalFormatting sqref="D40:D54">
    <cfRule type="cellIs" dxfId="4974" priority="18" operator="equal">
      <formula>"varies"</formula>
    </cfRule>
  </conditionalFormatting>
  <conditionalFormatting sqref="N40:N54">
    <cfRule type="cellIs" dxfId="4973" priority="17" operator="equal">
      <formula>"varies"</formula>
    </cfRule>
  </conditionalFormatting>
  <conditionalFormatting sqref="C13:C27">
    <cfRule type="cellIs" dxfId="4972" priority="16" operator="equal">
      <formula>"varies"</formula>
    </cfRule>
  </conditionalFormatting>
  <conditionalFormatting sqref="C40:C54">
    <cfRule type="cellIs" dxfId="4971" priority="15" operator="equal">
      <formula>"varies"</formula>
    </cfRule>
  </conditionalFormatting>
  <conditionalFormatting sqref="M13:M27">
    <cfRule type="cellIs" dxfId="4970" priority="14" operator="equal">
      <formula>"varies"</formula>
    </cfRule>
  </conditionalFormatting>
  <conditionalFormatting sqref="M40:M54">
    <cfRule type="cellIs" dxfId="4969" priority="13" operator="equal">
      <formula>"varies"</formula>
    </cfRule>
  </conditionalFormatting>
  <conditionalFormatting sqref="H14">
    <cfRule type="cellIs" dxfId="4968" priority="12" operator="equal">
      <formula>"varies"</formula>
    </cfRule>
  </conditionalFormatting>
  <conditionalFormatting sqref="H15">
    <cfRule type="cellIs" dxfId="4967" priority="11" operator="equal">
      <formula>"varies"</formula>
    </cfRule>
  </conditionalFormatting>
  <conditionalFormatting sqref="H16:H26">
    <cfRule type="cellIs" dxfId="4966" priority="10" operator="equal">
      <formula>"varies"</formula>
    </cfRule>
  </conditionalFormatting>
  <conditionalFormatting sqref="H41">
    <cfRule type="cellIs" dxfId="4965" priority="9" operator="equal">
      <formula>"varies"</formula>
    </cfRule>
  </conditionalFormatting>
  <conditionalFormatting sqref="H42">
    <cfRule type="cellIs" dxfId="4964" priority="8" operator="equal">
      <formula>"varies"</formula>
    </cfRule>
  </conditionalFormatting>
  <conditionalFormatting sqref="H43:H53">
    <cfRule type="cellIs" dxfId="4963" priority="7" operator="equal">
      <formula>"varies"</formula>
    </cfRule>
  </conditionalFormatting>
  <conditionalFormatting sqref="R14">
    <cfRule type="cellIs" dxfId="4962" priority="6" operator="equal">
      <formula>"varies"</formula>
    </cfRule>
  </conditionalFormatting>
  <conditionalFormatting sqref="R15">
    <cfRule type="cellIs" dxfId="4961" priority="5" operator="equal">
      <formula>"varies"</formula>
    </cfRule>
  </conditionalFormatting>
  <conditionalFormatting sqref="R16:R26">
    <cfRule type="cellIs" dxfId="4960" priority="4" operator="equal">
      <formula>"varies"</formula>
    </cfRule>
  </conditionalFormatting>
  <conditionalFormatting sqref="R41">
    <cfRule type="cellIs" dxfId="4959" priority="3" operator="equal">
      <formula>"varies"</formula>
    </cfRule>
  </conditionalFormatting>
  <conditionalFormatting sqref="R42">
    <cfRule type="cellIs" dxfId="4958" priority="2" operator="equal">
      <formula>"varies"</formula>
    </cfRule>
  </conditionalFormatting>
  <conditionalFormatting sqref="R43:R53">
    <cfRule type="cellIs" dxfId="4957"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B1:AA67"/>
  <sheetViews>
    <sheetView showGridLines="0" topLeftCell="A37" workbookViewId="0">
      <selection activeCell="D71" sqref="D7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327</v>
      </c>
      <c r="E7" s="1023" t="s">
        <v>787</v>
      </c>
      <c r="F7" s="1023"/>
      <c r="G7" s="1023"/>
      <c r="H7" s="1023"/>
      <c r="I7" s="1023"/>
      <c r="J7" s="1024"/>
      <c r="K7" s="132"/>
      <c r="L7" s="209"/>
      <c r="M7" s="1023"/>
      <c r="N7" s="1022" t="s">
        <v>328</v>
      </c>
      <c r="O7" s="1023" t="s">
        <v>787</v>
      </c>
      <c r="P7" s="1023"/>
      <c r="Q7" s="1023"/>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329</v>
      </c>
      <c r="E34" s="1023" t="s">
        <v>787</v>
      </c>
      <c r="F34" s="1023"/>
      <c r="G34" s="1023"/>
      <c r="H34" s="332"/>
      <c r="I34" s="332"/>
      <c r="J34" s="333"/>
      <c r="K34" s="132"/>
      <c r="L34" s="331"/>
      <c r="M34" s="332"/>
      <c r="N34" s="1022" t="s">
        <v>330</v>
      </c>
      <c r="O34" s="1023" t="s">
        <v>787</v>
      </c>
      <c r="P34" s="1023"/>
      <c r="Q34" s="1023"/>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4956" priority="106" operator="equal">
      <formula>"varies"</formula>
    </cfRule>
  </conditionalFormatting>
  <conditionalFormatting sqref="N13:N27">
    <cfRule type="cellIs" dxfId="4955" priority="105" operator="equal">
      <formula>"varies"</formula>
    </cfRule>
  </conditionalFormatting>
  <conditionalFormatting sqref="N40:N54">
    <cfRule type="cellIs" dxfId="4954" priority="104" operator="equal">
      <formula>"varies"</formula>
    </cfRule>
  </conditionalFormatting>
  <conditionalFormatting sqref="N40:N54">
    <cfRule type="cellIs" dxfId="4953" priority="103" operator="equal">
      <formula>"varies"</formula>
    </cfRule>
  </conditionalFormatting>
  <conditionalFormatting sqref="D40:D54">
    <cfRule type="cellIs" dxfId="4952" priority="102" operator="equal">
      <formula>"varies"</formula>
    </cfRule>
  </conditionalFormatting>
  <conditionalFormatting sqref="D40:D54">
    <cfRule type="cellIs" dxfId="4951" priority="101" operator="equal">
      <formula>"varies"</formula>
    </cfRule>
  </conditionalFormatting>
  <conditionalFormatting sqref="N40:N54">
    <cfRule type="cellIs" dxfId="4950" priority="100" operator="equal">
      <formula>"varies"</formula>
    </cfRule>
  </conditionalFormatting>
  <conditionalFormatting sqref="N13:N27">
    <cfRule type="cellIs" dxfId="4949" priority="99" operator="equal">
      <formula>"varies"</formula>
    </cfRule>
  </conditionalFormatting>
  <conditionalFormatting sqref="D40:D54">
    <cfRule type="cellIs" dxfId="4948" priority="98" operator="equal">
      <formula>"varies"</formula>
    </cfRule>
  </conditionalFormatting>
  <conditionalFormatting sqref="N40:N54">
    <cfRule type="cellIs" dxfId="4947" priority="97" operator="equal">
      <formula>"varies"</formula>
    </cfRule>
  </conditionalFormatting>
  <conditionalFormatting sqref="C13:C27">
    <cfRule type="cellIs" dxfId="4946" priority="96" operator="equal">
      <formula>"varies"</formula>
    </cfRule>
  </conditionalFormatting>
  <conditionalFormatting sqref="C40:C54">
    <cfRule type="cellIs" dxfId="4945" priority="95" operator="equal">
      <formula>"varies"</formula>
    </cfRule>
  </conditionalFormatting>
  <conditionalFormatting sqref="M13:M27">
    <cfRule type="cellIs" dxfId="4944" priority="94" operator="equal">
      <formula>"varies"</formula>
    </cfRule>
  </conditionalFormatting>
  <conditionalFormatting sqref="M40:M54">
    <cfRule type="cellIs" dxfId="4943" priority="93" operator="equal">
      <formula>"varies"</formula>
    </cfRule>
  </conditionalFormatting>
  <conditionalFormatting sqref="H14">
    <cfRule type="cellIs" dxfId="4942" priority="92" operator="equal">
      <formula>"varies"</formula>
    </cfRule>
  </conditionalFormatting>
  <conditionalFormatting sqref="H15">
    <cfRule type="cellIs" dxfId="4941" priority="91" operator="equal">
      <formula>"varies"</formula>
    </cfRule>
  </conditionalFormatting>
  <conditionalFormatting sqref="H16:H26">
    <cfRule type="cellIs" dxfId="4940" priority="90" operator="equal">
      <formula>"varies"</formula>
    </cfRule>
  </conditionalFormatting>
  <conditionalFormatting sqref="H41">
    <cfRule type="cellIs" dxfId="4939" priority="89" operator="equal">
      <formula>"varies"</formula>
    </cfRule>
  </conditionalFormatting>
  <conditionalFormatting sqref="H42">
    <cfRule type="cellIs" dxfId="4938" priority="88" operator="equal">
      <formula>"varies"</formula>
    </cfRule>
  </conditionalFormatting>
  <conditionalFormatting sqref="H43:H53">
    <cfRule type="cellIs" dxfId="4937" priority="87" operator="equal">
      <formula>"varies"</formula>
    </cfRule>
  </conditionalFormatting>
  <conditionalFormatting sqref="R14">
    <cfRule type="cellIs" dxfId="4936" priority="86" operator="equal">
      <formula>"varies"</formula>
    </cfRule>
  </conditionalFormatting>
  <conditionalFormatting sqref="R15">
    <cfRule type="cellIs" dxfId="4935" priority="85" operator="equal">
      <formula>"varies"</formula>
    </cfRule>
  </conditionalFormatting>
  <conditionalFormatting sqref="R16:R26">
    <cfRule type="cellIs" dxfId="4934" priority="84" operator="equal">
      <formula>"varies"</formula>
    </cfRule>
  </conditionalFormatting>
  <conditionalFormatting sqref="R41">
    <cfRule type="cellIs" dxfId="4933" priority="83" operator="equal">
      <formula>"varies"</formula>
    </cfRule>
  </conditionalFormatting>
  <conditionalFormatting sqref="R42">
    <cfRule type="cellIs" dxfId="4932" priority="82" operator="equal">
      <formula>"varies"</formula>
    </cfRule>
  </conditionalFormatting>
  <conditionalFormatting sqref="R43:R53">
    <cfRule type="cellIs" dxfId="4931" priority="81" operator="equal">
      <formula>"varies"</formula>
    </cfRule>
  </conditionalFormatting>
  <conditionalFormatting sqref="C40">
    <cfRule type="cellIs" dxfId="4930" priority="80" operator="equal">
      <formula>"varies"</formula>
    </cfRule>
  </conditionalFormatting>
  <conditionalFormatting sqref="D13:D27">
    <cfRule type="cellIs" dxfId="4929" priority="79" operator="equal">
      <formula>"varies"</formula>
    </cfRule>
  </conditionalFormatting>
  <conditionalFormatting sqref="N13:N27">
    <cfRule type="cellIs" dxfId="4928" priority="78" operator="equal">
      <formula>"varies"</formula>
    </cfRule>
  </conditionalFormatting>
  <conditionalFormatting sqref="N40:N54">
    <cfRule type="cellIs" dxfId="4927" priority="77" operator="equal">
      <formula>"varies"</formula>
    </cfRule>
  </conditionalFormatting>
  <conditionalFormatting sqref="N40:N54">
    <cfRule type="cellIs" dxfId="4926" priority="76" operator="equal">
      <formula>"varies"</formula>
    </cfRule>
  </conditionalFormatting>
  <conditionalFormatting sqref="D40:D54">
    <cfRule type="cellIs" dxfId="4925" priority="75" operator="equal">
      <formula>"varies"</formula>
    </cfRule>
  </conditionalFormatting>
  <conditionalFormatting sqref="D40:D54">
    <cfRule type="cellIs" dxfId="4924" priority="74" operator="equal">
      <formula>"varies"</formula>
    </cfRule>
  </conditionalFormatting>
  <conditionalFormatting sqref="N40:N54">
    <cfRule type="cellIs" dxfId="4923" priority="73" operator="equal">
      <formula>"varies"</formula>
    </cfRule>
  </conditionalFormatting>
  <conditionalFormatting sqref="N13:N27">
    <cfRule type="cellIs" dxfId="4922" priority="72" operator="equal">
      <formula>"varies"</formula>
    </cfRule>
  </conditionalFormatting>
  <conditionalFormatting sqref="D40:D54">
    <cfRule type="cellIs" dxfId="4921" priority="71" operator="equal">
      <formula>"varies"</formula>
    </cfRule>
  </conditionalFormatting>
  <conditionalFormatting sqref="N40:N54">
    <cfRule type="cellIs" dxfId="4920" priority="70" operator="equal">
      <formula>"varies"</formula>
    </cfRule>
  </conditionalFormatting>
  <conditionalFormatting sqref="C13:C27">
    <cfRule type="cellIs" dxfId="4919" priority="69" operator="equal">
      <formula>"varies"</formula>
    </cfRule>
  </conditionalFormatting>
  <conditionalFormatting sqref="C40:C54">
    <cfRule type="cellIs" dxfId="4918" priority="68" operator="equal">
      <formula>"varies"</formula>
    </cfRule>
  </conditionalFormatting>
  <conditionalFormatting sqref="M13:M27">
    <cfRule type="cellIs" dxfId="4917" priority="67" operator="equal">
      <formula>"varies"</formula>
    </cfRule>
  </conditionalFormatting>
  <conditionalFormatting sqref="M40:M54">
    <cfRule type="cellIs" dxfId="4916" priority="66" operator="equal">
      <formula>"varies"</formula>
    </cfRule>
  </conditionalFormatting>
  <conditionalFormatting sqref="H14">
    <cfRule type="cellIs" dxfId="4915" priority="65" operator="equal">
      <formula>"varies"</formula>
    </cfRule>
  </conditionalFormatting>
  <conditionalFormatting sqref="H15">
    <cfRule type="cellIs" dxfId="4914" priority="64" operator="equal">
      <formula>"varies"</formula>
    </cfRule>
  </conditionalFormatting>
  <conditionalFormatting sqref="H16:H26">
    <cfRule type="cellIs" dxfId="4913" priority="63" operator="equal">
      <formula>"varies"</formula>
    </cfRule>
  </conditionalFormatting>
  <conditionalFormatting sqref="H41">
    <cfRule type="cellIs" dxfId="4912" priority="62" operator="equal">
      <formula>"varies"</formula>
    </cfRule>
  </conditionalFormatting>
  <conditionalFormatting sqref="H42">
    <cfRule type="cellIs" dxfId="4911" priority="61" operator="equal">
      <formula>"varies"</formula>
    </cfRule>
  </conditionalFormatting>
  <conditionalFormatting sqref="H43:H53">
    <cfRule type="cellIs" dxfId="4910" priority="60" operator="equal">
      <formula>"varies"</formula>
    </cfRule>
  </conditionalFormatting>
  <conditionalFormatting sqref="R14">
    <cfRule type="cellIs" dxfId="4909" priority="59" operator="equal">
      <formula>"varies"</formula>
    </cfRule>
  </conditionalFormatting>
  <conditionalFormatting sqref="R15">
    <cfRule type="cellIs" dxfId="4908" priority="58" operator="equal">
      <formula>"varies"</formula>
    </cfRule>
  </conditionalFormatting>
  <conditionalFormatting sqref="R16:R26">
    <cfRule type="cellIs" dxfId="4907" priority="57" operator="equal">
      <formula>"varies"</formula>
    </cfRule>
  </conditionalFormatting>
  <conditionalFormatting sqref="R41">
    <cfRule type="cellIs" dxfId="4906" priority="56" operator="equal">
      <formula>"varies"</formula>
    </cfRule>
  </conditionalFormatting>
  <conditionalFormatting sqref="R42">
    <cfRule type="cellIs" dxfId="4905" priority="55" operator="equal">
      <formula>"varies"</formula>
    </cfRule>
  </conditionalFormatting>
  <conditionalFormatting sqref="R43:R53">
    <cfRule type="cellIs" dxfId="4904" priority="54" operator="equal">
      <formula>"varies"</formula>
    </cfRule>
  </conditionalFormatting>
  <conditionalFormatting sqref="M13">
    <cfRule type="cellIs" dxfId="4903" priority="53" operator="equal">
      <formula>"varies"</formula>
    </cfRule>
  </conditionalFormatting>
  <conditionalFormatting sqref="D13:D27">
    <cfRule type="cellIs" dxfId="4902" priority="52" operator="equal">
      <formula>"varies"</formula>
    </cfRule>
  </conditionalFormatting>
  <conditionalFormatting sqref="N13:N27">
    <cfRule type="cellIs" dxfId="4901" priority="51" operator="equal">
      <formula>"varies"</formula>
    </cfRule>
  </conditionalFormatting>
  <conditionalFormatting sqref="N40:N54">
    <cfRule type="cellIs" dxfId="4900" priority="50" operator="equal">
      <formula>"varies"</formula>
    </cfRule>
  </conditionalFormatting>
  <conditionalFormatting sqref="N40:N54">
    <cfRule type="cellIs" dxfId="4899" priority="49" operator="equal">
      <formula>"varies"</formula>
    </cfRule>
  </conditionalFormatting>
  <conditionalFormatting sqref="D40:D54">
    <cfRule type="cellIs" dxfId="4898" priority="48" operator="equal">
      <formula>"varies"</formula>
    </cfRule>
  </conditionalFormatting>
  <conditionalFormatting sqref="D40:D54">
    <cfRule type="cellIs" dxfId="4897" priority="47" operator="equal">
      <formula>"varies"</formula>
    </cfRule>
  </conditionalFormatting>
  <conditionalFormatting sqref="N40:N54">
    <cfRule type="cellIs" dxfId="4896" priority="46" operator="equal">
      <formula>"varies"</formula>
    </cfRule>
  </conditionalFormatting>
  <conditionalFormatting sqref="N13:N27">
    <cfRule type="cellIs" dxfId="4895" priority="45" operator="equal">
      <formula>"varies"</formula>
    </cfRule>
  </conditionalFormatting>
  <conditionalFormatting sqref="D40:D54">
    <cfRule type="cellIs" dxfId="4894" priority="44" operator="equal">
      <formula>"varies"</formula>
    </cfRule>
  </conditionalFormatting>
  <conditionalFormatting sqref="N40:N54">
    <cfRule type="cellIs" dxfId="4893" priority="43" operator="equal">
      <formula>"varies"</formula>
    </cfRule>
  </conditionalFormatting>
  <conditionalFormatting sqref="C13:C27">
    <cfRule type="cellIs" dxfId="4892" priority="42" operator="equal">
      <formula>"varies"</formula>
    </cfRule>
  </conditionalFormatting>
  <conditionalFormatting sqref="C40:C54">
    <cfRule type="cellIs" dxfId="4891" priority="41" operator="equal">
      <formula>"varies"</formula>
    </cfRule>
  </conditionalFormatting>
  <conditionalFormatting sqref="M13:M27">
    <cfRule type="cellIs" dxfId="4890" priority="40" operator="equal">
      <formula>"varies"</formula>
    </cfRule>
  </conditionalFormatting>
  <conditionalFormatting sqref="M40:M54">
    <cfRule type="cellIs" dxfId="4889" priority="39" operator="equal">
      <formula>"varies"</formula>
    </cfRule>
  </conditionalFormatting>
  <conditionalFormatting sqref="H14">
    <cfRule type="cellIs" dxfId="4888" priority="38" operator="equal">
      <formula>"varies"</formula>
    </cfRule>
  </conditionalFormatting>
  <conditionalFormatting sqref="H15">
    <cfRule type="cellIs" dxfId="4887" priority="37" operator="equal">
      <formula>"varies"</formula>
    </cfRule>
  </conditionalFormatting>
  <conditionalFormatting sqref="H16:H26">
    <cfRule type="cellIs" dxfId="4886" priority="36" operator="equal">
      <formula>"varies"</formula>
    </cfRule>
  </conditionalFormatting>
  <conditionalFormatting sqref="H41">
    <cfRule type="cellIs" dxfId="4885" priority="35" operator="equal">
      <formula>"varies"</formula>
    </cfRule>
  </conditionalFormatting>
  <conditionalFormatting sqref="H42">
    <cfRule type="cellIs" dxfId="4884" priority="34" operator="equal">
      <formula>"varies"</formula>
    </cfRule>
  </conditionalFormatting>
  <conditionalFormatting sqref="H43:H53">
    <cfRule type="cellIs" dxfId="4883" priority="33" operator="equal">
      <formula>"varies"</formula>
    </cfRule>
  </conditionalFormatting>
  <conditionalFormatting sqref="R14">
    <cfRule type="cellIs" dxfId="4882" priority="32" operator="equal">
      <formula>"varies"</formula>
    </cfRule>
  </conditionalFormatting>
  <conditionalFormatting sqref="R15">
    <cfRule type="cellIs" dxfId="4881" priority="31" operator="equal">
      <formula>"varies"</formula>
    </cfRule>
  </conditionalFormatting>
  <conditionalFormatting sqref="R16:R26">
    <cfRule type="cellIs" dxfId="4880" priority="30" operator="equal">
      <formula>"varies"</formula>
    </cfRule>
  </conditionalFormatting>
  <conditionalFormatting sqref="R41">
    <cfRule type="cellIs" dxfId="4879" priority="29" operator="equal">
      <formula>"varies"</formula>
    </cfRule>
  </conditionalFormatting>
  <conditionalFormatting sqref="R42">
    <cfRule type="cellIs" dxfId="4878" priority="28" operator="equal">
      <formula>"varies"</formula>
    </cfRule>
  </conditionalFormatting>
  <conditionalFormatting sqref="R43:R53">
    <cfRule type="cellIs" dxfId="4877" priority="27" operator="equal">
      <formula>"varies"</formula>
    </cfRule>
  </conditionalFormatting>
  <conditionalFormatting sqref="D13:D27">
    <cfRule type="cellIs" dxfId="4876" priority="26" operator="equal">
      <formula>"varies"</formula>
    </cfRule>
  </conditionalFormatting>
  <conditionalFormatting sqref="N13:N27">
    <cfRule type="cellIs" dxfId="4875" priority="25" operator="equal">
      <formula>"varies"</formula>
    </cfRule>
  </conditionalFormatting>
  <conditionalFormatting sqref="N40:N54">
    <cfRule type="cellIs" dxfId="4874" priority="24" operator="equal">
      <formula>"varies"</formula>
    </cfRule>
  </conditionalFormatting>
  <conditionalFormatting sqref="N40:N54">
    <cfRule type="cellIs" dxfId="4873" priority="23" operator="equal">
      <formula>"varies"</formula>
    </cfRule>
  </conditionalFormatting>
  <conditionalFormatting sqref="D40:D54">
    <cfRule type="cellIs" dxfId="4872" priority="22" operator="equal">
      <formula>"varies"</formula>
    </cfRule>
  </conditionalFormatting>
  <conditionalFormatting sqref="D40:D54">
    <cfRule type="cellIs" dxfId="4871" priority="21" operator="equal">
      <formula>"varies"</formula>
    </cfRule>
  </conditionalFormatting>
  <conditionalFormatting sqref="N40:N54">
    <cfRule type="cellIs" dxfId="4870" priority="20" operator="equal">
      <formula>"varies"</formula>
    </cfRule>
  </conditionalFormatting>
  <conditionalFormatting sqref="N13:N27">
    <cfRule type="cellIs" dxfId="4869" priority="19" operator="equal">
      <formula>"varies"</formula>
    </cfRule>
  </conditionalFormatting>
  <conditionalFormatting sqref="D40:D54">
    <cfRule type="cellIs" dxfId="4868" priority="18" operator="equal">
      <formula>"varies"</formula>
    </cfRule>
  </conditionalFormatting>
  <conditionalFormatting sqref="N40:N54">
    <cfRule type="cellIs" dxfId="4867" priority="17" operator="equal">
      <formula>"varies"</formula>
    </cfRule>
  </conditionalFormatting>
  <conditionalFormatting sqref="C13:C27">
    <cfRule type="cellIs" dxfId="4866" priority="16" operator="equal">
      <formula>"varies"</formula>
    </cfRule>
  </conditionalFormatting>
  <conditionalFormatting sqref="C40:C54">
    <cfRule type="cellIs" dxfId="4865" priority="15" operator="equal">
      <formula>"varies"</formula>
    </cfRule>
  </conditionalFormatting>
  <conditionalFormatting sqref="M13:M27">
    <cfRule type="cellIs" dxfId="4864" priority="14" operator="equal">
      <formula>"varies"</formula>
    </cfRule>
  </conditionalFormatting>
  <conditionalFormatting sqref="M40:M54">
    <cfRule type="cellIs" dxfId="4863" priority="13" operator="equal">
      <formula>"varies"</formula>
    </cfRule>
  </conditionalFormatting>
  <conditionalFormatting sqref="H14">
    <cfRule type="cellIs" dxfId="4862" priority="12" operator="equal">
      <formula>"varies"</formula>
    </cfRule>
  </conditionalFormatting>
  <conditionalFormatting sqref="H15">
    <cfRule type="cellIs" dxfId="4861" priority="11" operator="equal">
      <formula>"varies"</formula>
    </cfRule>
  </conditionalFormatting>
  <conditionalFormatting sqref="H16:H26">
    <cfRule type="cellIs" dxfId="4860" priority="10" operator="equal">
      <formula>"varies"</formula>
    </cfRule>
  </conditionalFormatting>
  <conditionalFormatting sqref="H41">
    <cfRule type="cellIs" dxfId="4859" priority="9" operator="equal">
      <formula>"varies"</formula>
    </cfRule>
  </conditionalFormatting>
  <conditionalFormatting sqref="H42">
    <cfRule type="cellIs" dxfId="4858" priority="8" operator="equal">
      <formula>"varies"</formula>
    </cfRule>
  </conditionalFormatting>
  <conditionalFormatting sqref="H43:H53">
    <cfRule type="cellIs" dxfId="4857" priority="7" operator="equal">
      <formula>"varies"</formula>
    </cfRule>
  </conditionalFormatting>
  <conditionalFormatting sqref="R14">
    <cfRule type="cellIs" dxfId="4856" priority="6" operator="equal">
      <formula>"varies"</formula>
    </cfRule>
  </conditionalFormatting>
  <conditionalFormatting sqref="R15">
    <cfRule type="cellIs" dxfId="4855" priority="5" operator="equal">
      <formula>"varies"</formula>
    </cfRule>
  </conditionalFormatting>
  <conditionalFormatting sqref="R16:R26">
    <cfRule type="cellIs" dxfId="4854" priority="4" operator="equal">
      <formula>"varies"</formula>
    </cfRule>
  </conditionalFormatting>
  <conditionalFormatting sqref="R41">
    <cfRule type="cellIs" dxfId="4853" priority="3" operator="equal">
      <formula>"varies"</formula>
    </cfRule>
  </conditionalFormatting>
  <conditionalFormatting sqref="R42">
    <cfRule type="cellIs" dxfId="4852" priority="2" operator="equal">
      <formula>"varies"</formula>
    </cfRule>
  </conditionalFormatting>
  <conditionalFormatting sqref="R43:R53">
    <cfRule type="cellIs" dxfId="4851"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AA67"/>
  <sheetViews>
    <sheetView showGridLines="0" topLeftCell="A37" workbookViewId="0">
      <selection activeCell="L37" sqref="L37:S37"/>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1336</v>
      </c>
      <c r="E7" s="332" t="s">
        <v>787</v>
      </c>
      <c r="F7" s="332"/>
      <c r="G7" s="332"/>
      <c r="H7" s="332"/>
      <c r="I7" s="332"/>
      <c r="J7" s="333"/>
      <c r="K7" s="132"/>
      <c r="L7" s="331"/>
      <c r="M7" s="332"/>
      <c r="N7" s="1012" t="s">
        <v>1337</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1338</v>
      </c>
      <c r="E34" s="332" t="s">
        <v>787</v>
      </c>
      <c r="F34" s="332"/>
      <c r="G34" s="332"/>
      <c r="H34" s="332"/>
      <c r="I34" s="332"/>
      <c r="J34" s="333"/>
      <c r="K34" s="132"/>
      <c r="L34" s="331"/>
      <c r="M34" s="332"/>
      <c r="N34" s="1012" t="s">
        <v>1339</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4850" priority="106" operator="equal">
      <formula>"varies"</formula>
    </cfRule>
  </conditionalFormatting>
  <conditionalFormatting sqref="N13:N27">
    <cfRule type="cellIs" dxfId="4849" priority="105" operator="equal">
      <formula>"varies"</formula>
    </cfRule>
  </conditionalFormatting>
  <conditionalFormatting sqref="N40:N54">
    <cfRule type="cellIs" dxfId="4848" priority="104" operator="equal">
      <formula>"varies"</formula>
    </cfRule>
  </conditionalFormatting>
  <conditionalFormatting sqref="N40:N54">
    <cfRule type="cellIs" dxfId="4847" priority="103" operator="equal">
      <formula>"varies"</formula>
    </cfRule>
  </conditionalFormatting>
  <conditionalFormatting sqref="D40:D54">
    <cfRule type="cellIs" dxfId="4846" priority="102" operator="equal">
      <formula>"varies"</formula>
    </cfRule>
  </conditionalFormatting>
  <conditionalFormatting sqref="D40:D54">
    <cfRule type="cellIs" dxfId="4845" priority="101" operator="equal">
      <formula>"varies"</formula>
    </cfRule>
  </conditionalFormatting>
  <conditionalFormatting sqref="N40:N54">
    <cfRule type="cellIs" dxfId="4844" priority="100" operator="equal">
      <formula>"varies"</formula>
    </cfRule>
  </conditionalFormatting>
  <conditionalFormatting sqref="N13:N27">
    <cfRule type="cellIs" dxfId="4843" priority="99" operator="equal">
      <formula>"varies"</formula>
    </cfRule>
  </conditionalFormatting>
  <conditionalFormatting sqref="D40:D54">
    <cfRule type="cellIs" dxfId="4842" priority="98" operator="equal">
      <formula>"varies"</formula>
    </cfRule>
  </conditionalFormatting>
  <conditionalFormatting sqref="N40:N54">
    <cfRule type="cellIs" dxfId="4841" priority="97" operator="equal">
      <formula>"varies"</formula>
    </cfRule>
  </conditionalFormatting>
  <conditionalFormatting sqref="C13:C27">
    <cfRule type="cellIs" dxfId="4840" priority="96" operator="equal">
      <formula>"varies"</formula>
    </cfRule>
  </conditionalFormatting>
  <conditionalFormatting sqref="C40:C54">
    <cfRule type="cellIs" dxfId="4839" priority="95" operator="equal">
      <formula>"varies"</formula>
    </cfRule>
  </conditionalFormatting>
  <conditionalFormatting sqref="M13:M27">
    <cfRule type="cellIs" dxfId="4838" priority="94" operator="equal">
      <formula>"varies"</formula>
    </cfRule>
  </conditionalFormatting>
  <conditionalFormatting sqref="M40:M54">
    <cfRule type="cellIs" dxfId="4837" priority="93" operator="equal">
      <formula>"varies"</formula>
    </cfRule>
  </conditionalFormatting>
  <conditionalFormatting sqref="H14">
    <cfRule type="cellIs" dxfId="4836" priority="92" operator="equal">
      <formula>"varies"</formula>
    </cfRule>
  </conditionalFormatting>
  <conditionalFormatting sqref="H15">
    <cfRule type="cellIs" dxfId="4835" priority="91" operator="equal">
      <formula>"varies"</formula>
    </cfRule>
  </conditionalFormatting>
  <conditionalFormatting sqref="H16:H26">
    <cfRule type="cellIs" dxfId="4834" priority="90" operator="equal">
      <formula>"varies"</formula>
    </cfRule>
  </conditionalFormatting>
  <conditionalFormatting sqref="H41">
    <cfRule type="cellIs" dxfId="4833" priority="89" operator="equal">
      <formula>"varies"</formula>
    </cfRule>
  </conditionalFormatting>
  <conditionalFormatting sqref="H42">
    <cfRule type="cellIs" dxfId="4832" priority="88" operator="equal">
      <formula>"varies"</formula>
    </cfRule>
  </conditionalFormatting>
  <conditionalFormatting sqref="H43:H53">
    <cfRule type="cellIs" dxfId="4831" priority="87" operator="equal">
      <formula>"varies"</formula>
    </cfRule>
  </conditionalFormatting>
  <conditionalFormatting sqref="R14">
    <cfRule type="cellIs" dxfId="4830" priority="86" operator="equal">
      <formula>"varies"</formula>
    </cfRule>
  </conditionalFormatting>
  <conditionalFormatting sqref="R15">
    <cfRule type="cellIs" dxfId="4829" priority="85" operator="equal">
      <formula>"varies"</formula>
    </cfRule>
  </conditionalFormatting>
  <conditionalFormatting sqref="R16:R26">
    <cfRule type="cellIs" dxfId="4828" priority="84" operator="equal">
      <formula>"varies"</formula>
    </cfRule>
  </conditionalFormatting>
  <conditionalFormatting sqref="R41">
    <cfRule type="cellIs" dxfId="4827" priority="83" operator="equal">
      <formula>"varies"</formula>
    </cfRule>
  </conditionalFormatting>
  <conditionalFormatting sqref="R42">
    <cfRule type="cellIs" dxfId="4826" priority="82" operator="equal">
      <formula>"varies"</formula>
    </cfRule>
  </conditionalFormatting>
  <conditionalFormatting sqref="R43:R53">
    <cfRule type="cellIs" dxfId="4825" priority="81" operator="equal">
      <formula>"varies"</formula>
    </cfRule>
  </conditionalFormatting>
  <conditionalFormatting sqref="C40">
    <cfRule type="cellIs" dxfId="4824" priority="80" operator="equal">
      <formula>"varies"</formula>
    </cfRule>
  </conditionalFormatting>
  <conditionalFormatting sqref="D13:D27">
    <cfRule type="cellIs" dxfId="4823" priority="79" operator="equal">
      <formula>"varies"</formula>
    </cfRule>
  </conditionalFormatting>
  <conditionalFormatting sqref="N13:N27">
    <cfRule type="cellIs" dxfId="4822" priority="78" operator="equal">
      <formula>"varies"</formula>
    </cfRule>
  </conditionalFormatting>
  <conditionalFormatting sqref="N40:N54">
    <cfRule type="cellIs" dxfId="4821" priority="77" operator="equal">
      <formula>"varies"</formula>
    </cfRule>
  </conditionalFormatting>
  <conditionalFormatting sqref="N40:N54">
    <cfRule type="cellIs" dxfId="4820" priority="76" operator="equal">
      <formula>"varies"</formula>
    </cfRule>
  </conditionalFormatting>
  <conditionalFormatting sqref="D40:D54">
    <cfRule type="cellIs" dxfId="4819" priority="75" operator="equal">
      <formula>"varies"</formula>
    </cfRule>
  </conditionalFormatting>
  <conditionalFormatting sqref="D40:D54">
    <cfRule type="cellIs" dxfId="4818" priority="74" operator="equal">
      <formula>"varies"</formula>
    </cfRule>
  </conditionalFormatting>
  <conditionalFormatting sqref="N40:N54">
    <cfRule type="cellIs" dxfId="4817" priority="73" operator="equal">
      <formula>"varies"</formula>
    </cfRule>
  </conditionalFormatting>
  <conditionalFormatting sqref="N13:N27">
    <cfRule type="cellIs" dxfId="4816" priority="72" operator="equal">
      <formula>"varies"</formula>
    </cfRule>
  </conditionalFormatting>
  <conditionalFormatting sqref="D40:D54">
    <cfRule type="cellIs" dxfId="4815" priority="71" operator="equal">
      <formula>"varies"</formula>
    </cfRule>
  </conditionalFormatting>
  <conditionalFormatting sqref="N40:N54">
    <cfRule type="cellIs" dxfId="4814" priority="70" operator="equal">
      <formula>"varies"</formula>
    </cfRule>
  </conditionalFormatting>
  <conditionalFormatting sqref="C13:C27">
    <cfRule type="cellIs" dxfId="4813" priority="69" operator="equal">
      <formula>"varies"</formula>
    </cfRule>
  </conditionalFormatting>
  <conditionalFormatting sqref="C40:C54">
    <cfRule type="cellIs" dxfId="4812" priority="68" operator="equal">
      <formula>"varies"</formula>
    </cfRule>
  </conditionalFormatting>
  <conditionalFormatting sqref="M13:M27">
    <cfRule type="cellIs" dxfId="4811" priority="67" operator="equal">
      <formula>"varies"</formula>
    </cfRule>
  </conditionalFormatting>
  <conditionalFormatting sqref="M40:M54">
    <cfRule type="cellIs" dxfId="4810" priority="66" operator="equal">
      <formula>"varies"</formula>
    </cfRule>
  </conditionalFormatting>
  <conditionalFormatting sqref="H14">
    <cfRule type="cellIs" dxfId="4809" priority="65" operator="equal">
      <formula>"varies"</formula>
    </cfRule>
  </conditionalFormatting>
  <conditionalFormatting sqref="H15">
    <cfRule type="cellIs" dxfId="4808" priority="64" operator="equal">
      <formula>"varies"</formula>
    </cfRule>
  </conditionalFormatting>
  <conditionalFormatting sqref="H16:H26">
    <cfRule type="cellIs" dxfId="4807" priority="63" operator="equal">
      <formula>"varies"</formula>
    </cfRule>
  </conditionalFormatting>
  <conditionalFormatting sqref="H41">
    <cfRule type="cellIs" dxfId="4806" priority="62" operator="equal">
      <formula>"varies"</formula>
    </cfRule>
  </conditionalFormatting>
  <conditionalFormatting sqref="H42">
    <cfRule type="cellIs" dxfId="4805" priority="61" operator="equal">
      <formula>"varies"</formula>
    </cfRule>
  </conditionalFormatting>
  <conditionalFormatting sqref="H43:H53">
    <cfRule type="cellIs" dxfId="4804" priority="60" operator="equal">
      <formula>"varies"</formula>
    </cfRule>
  </conditionalFormatting>
  <conditionalFormatting sqref="R14">
    <cfRule type="cellIs" dxfId="4803" priority="59" operator="equal">
      <formula>"varies"</formula>
    </cfRule>
  </conditionalFormatting>
  <conditionalFormatting sqref="R15">
    <cfRule type="cellIs" dxfId="4802" priority="58" operator="equal">
      <formula>"varies"</formula>
    </cfRule>
  </conditionalFormatting>
  <conditionalFormatting sqref="R16:R26">
    <cfRule type="cellIs" dxfId="4801" priority="57" operator="equal">
      <formula>"varies"</formula>
    </cfRule>
  </conditionalFormatting>
  <conditionalFormatting sqref="R41">
    <cfRule type="cellIs" dxfId="4800" priority="56" operator="equal">
      <formula>"varies"</formula>
    </cfRule>
  </conditionalFormatting>
  <conditionalFormatting sqref="R42">
    <cfRule type="cellIs" dxfId="4799" priority="55" operator="equal">
      <formula>"varies"</formula>
    </cfRule>
  </conditionalFormatting>
  <conditionalFormatting sqref="R43:R53">
    <cfRule type="cellIs" dxfId="4798" priority="54" operator="equal">
      <formula>"varies"</formula>
    </cfRule>
  </conditionalFormatting>
  <conditionalFormatting sqref="M13">
    <cfRule type="cellIs" dxfId="4797" priority="53" operator="equal">
      <formula>"varies"</formula>
    </cfRule>
  </conditionalFormatting>
  <conditionalFormatting sqref="D13:D27">
    <cfRule type="cellIs" dxfId="4796" priority="52" operator="equal">
      <formula>"varies"</formula>
    </cfRule>
  </conditionalFormatting>
  <conditionalFormatting sqref="N13:N27">
    <cfRule type="cellIs" dxfId="4795" priority="51" operator="equal">
      <formula>"varies"</formula>
    </cfRule>
  </conditionalFormatting>
  <conditionalFormatting sqref="N40:N54">
    <cfRule type="cellIs" dxfId="4794" priority="50" operator="equal">
      <formula>"varies"</formula>
    </cfRule>
  </conditionalFormatting>
  <conditionalFormatting sqref="N40:N54">
    <cfRule type="cellIs" dxfId="4793" priority="49" operator="equal">
      <formula>"varies"</formula>
    </cfRule>
  </conditionalFormatting>
  <conditionalFormatting sqref="D40:D54">
    <cfRule type="cellIs" dxfId="4792" priority="48" operator="equal">
      <formula>"varies"</formula>
    </cfRule>
  </conditionalFormatting>
  <conditionalFormatting sqref="D40:D54">
    <cfRule type="cellIs" dxfId="4791" priority="47" operator="equal">
      <formula>"varies"</formula>
    </cfRule>
  </conditionalFormatting>
  <conditionalFormatting sqref="N40:N54">
    <cfRule type="cellIs" dxfId="4790" priority="46" operator="equal">
      <formula>"varies"</formula>
    </cfRule>
  </conditionalFormatting>
  <conditionalFormatting sqref="N13:N27">
    <cfRule type="cellIs" dxfId="4789" priority="45" operator="equal">
      <formula>"varies"</formula>
    </cfRule>
  </conditionalFormatting>
  <conditionalFormatting sqref="D40:D54">
    <cfRule type="cellIs" dxfId="4788" priority="44" operator="equal">
      <formula>"varies"</formula>
    </cfRule>
  </conditionalFormatting>
  <conditionalFormatting sqref="N40:N54">
    <cfRule type="cellIs" dxfId="4787" priority="43" operator="equal">
      <formula>"varies"</formula>
    </cfRule>
  </conditionalFormatting>
  <conditionalFormatting sqref="C13:C27">
    <cfRule type="cellIs" dxfId="4786" priority="42" operator="equal">
      <formula>"varies"</formula>
    </cfRule>
  </conditionalFormatting>
  <conditionalFormatting sqref="C40:C54">
    <cfRule type="cellIs" dxfId="4785" priority="41" operator="equal">
      <formula>"varies"</formula>
    </cfRule>
  </conditionalFormatting>
  <conditionalFormatting sqref="M13:M27">
    <cfRule type="cellIs" dxfId="4784" priority="40" operator="equal">
      <formula>"varies"</formula>
    </cfRule>
  </conditionalFormatting>
  <conditionalFormatting sqref="M40:M54">
    <cfRule type="cellIs" dxfId="4783" priority="39" operator="equal">
      <formula>"varies"</formula>
    </cfRule>
  </conditionalFormatting>
  <conditionalFormatting sqref="H14">
    <cfRule type="cellIs" dxfId="4782" priority="38" operator="equal">
      <formula>"varies"</formula>
    </cfRule>
  </conditionalFormatting>
  <conditionalFormatting sqref="H15">
    <cfRule type="cellIs" dxfId="4781" priority="37" operator="equal">
      <formula>"varies"</formula>
    </cfRule>
  </conditionalFormatting>
  <conditionalFormatting sqref="H16:H26">
    <cfRule type="cellIs" dxfId="4780" priority="36" operator="equal">
      <formula>"varies"</formula>
    </cfRule>
  </conditionalFormatting>
  <conditionalFormatting sqref="H41">
    <cfRule type="cellIs" dxfId="4779" priority="35" operator="equal">
      <formula>"varies"</formula>
    </cfRule>
  </conditionalFormatting>
  <conditionalFormatting sqref="H42">
    <cfRule type="cellIs" dxfId="4778" priority="34" operator="equal">
      <formula>"varies"</formula>
    </cfRule>
  </conditionalFormatting>
  <conditionalFormatting sqref="H43:H53">
    <cfRule type="cellIs" dxfId="4777" priority="33" operator="equal">
      <formula>"varies"</formula>
    </cfRule>
  </conditionalFormatting>
  <conditionalFormatting sqref="R14">
    <cfRule type="cellIs" dxfId="4776" priority="32" operator="equal">
      <formula>"varies"</formula>
    </cfRule>
  </conditionalFormatting>
  <conditionalFormatting sqref="R15">
    <cfRule type="cellIs" dxfId="4775" priority="31" operator="equal">
      <formula>"varies"</formula>
    </cfRule>
  </conditionalFormatting>
  <conditionalFormatting sqref="R16:R26">
    <cfRule type="cellIs" dxfId="4774" priority="30" operator="equal">
      <formula>"varies"</formula>
    </cfRule>
  </conditionalFormatting>
  <conditionalFormatting sqref="R41">
    <cfRule type="cellIs" dxfId="4773" priority="29" operator="equal">
      <formula>"varies"</formula>
    </cfRule>
  </conditionalFormatting>
  <conditionalFormatting sqref="R42">
    <cfRule type="cellIs" dxfId="4772" priority="28" operator="equal">
      <formula>"varies"</formula>
    </cfRule>
  </conditionalFormatting>
  <conditionalFormatting sqref="R43:R53">
    <cfRule type="cellIs" dxfId="4771" priority="27" operator="equal">
      <formula>"varies"</formula>
    </cfRule>
  </conditionalFormatting>
  <conditionalFormatting sqref="D13:D27">
    <cfRule type="cellIs" dxfId="4770" priority="26" operator="equal">
      <formula>"varies"</formula>
    </cfRule>
  </conditionalFormatting>
  <conditionalFormatting sqref="N13:N27">
    <cfRule type="cellIs" dxfId="4769" priority="25" operator="equal">
      <formula>"varies"</formula>
    </cfRule>
  </conditionalFormatting>
  <conditionalFormatting sqref="N40:N54">
    <cfRule type="cellIs" dxfId="4768" priority="24" operator="equal">
      <formula>"varies"</formula>
    </cfRule>
  </conditionalFormatting>
  <conditionalFormatting sqref="N40:N54">
    <cfRule type="cellIs" dxfId="4767" priority="23" operator="equal">
      <formula>"varies"</formula>
    </cfRule>
  </conditionalFormatting>
  <conditionalFormatting sqref="D40:D54">
    <cfRule type="cellIs" dxfId="4766" priority="22" operator="equal">
      <formula>"varies"</formula>
    </cfRule>
  </conditionalFormatting>
  <conditionalFormatting sqref="D40:D54">
    <cfRule type="cellIs" dxfId="4765" priority="21" operator="equal">
      <formula>"varies"</formula>
    </cfRule>
  </conditionalFormatting>
  <conditionalFormatting sqref="N40:N54">
    <cfRule type="cellIs" dxfId="4764" priority="20" operator="equal">
      <formula>"varies"</formula>
    </cfRule>
  </conditionalFormatting>
  <conditionalFormatting sqref="N13:N27">
    <cfRule type="cellIs" dxfId="4763" priority="19" operator="equal">
      <formula>"varies"</formula>
    </cfRule>
  </conditionalFormatting>
  <conditionalFormatting sqref="D40:D54">
    <cfRule type="cellIs" dxfId="4762" priority="18" operator="equal">
      <formula>"varies"</formula>
    </cfRule>
  </conditionalFormatting>
  <conditionalFormatting sqref="N40:N54">
    <cfRule type="cellIs" dxfId="4761" priority="17" operator="equal">
      <formula>"varies"</formula>
    </cfRule>
  </conditionalFormatting>
  <conditionalFormatting sqref="C13:C27">
    <cfRule type="cellIs" dxfId="4760" priority="16" operator="equal">
      <formula>"varies"</formula>
    </cfRule>
  </conditionalFormatting>
  <conditionalFormatting sqref="C40:C54">
    <cfRule type="cellIs" dxfId="4759" priority="15" operator="equal">
      <formula>"varies"</formula>
    </cfRule>
  </conditionalFormatting>
  <conditionalFormatting sqref="M13:M27">
    <cfRule type="cellIs" dxfId="4758" priority="14" operator="equal">
      <formula>"varies"</formula>
    </cfRule>
  </conditionalFormatting>
  <conditionalFormatting sqref="M40:M54">
    <cfRule type="cellIs" dxfId="4757" priority="13" operator="equal">
      <formula>"varies"</formula>
    </cfRule>
  </conditionalFormatting>
  <conditionalFormatting sqref="H14">
    <cfRule type="cellIs" dxfId="4756" priority="12" operator="equal">
      <formula>"varies"</formula>
    </cfRule>
  </conditionalFormatting>
  <conditionalFormatting sqref="H15">
    <cfRule type="cellIs" dxfId="4755" priority="11" operator="equal">
      <formula>"varies"</formula>
    </cfRule>
  </conditionalFormatting>
  <conditionalFormatting sqref="H16:H26">
    <cfRule type="cellIs" dxfId="4754" priority="10" operator="equal">
      <formula>"varies"</formula>
    </cfRule>
  </conditionalFormatting>
  <conditionalFormatting sqref="H41">
    <cfRule type="cellIs" dxfId="4753" priority="9" operator="equal">
      <formula>"varies"</formula>
    </cfRule>
  </conditionalFormatting>
  <conditionalFormatting sqref="H42">
    <cfRule type="cellIs" dxfId="4752" priority="8" operator="equal">
      <formula>"varies"</formula>
    </cfRule>
  </conditionalFormatting>
  <conditionalFormatting sqref="H43:H53">
    <cfRule type="cellIs" dxfId="4751" priority="7" operator="equal">
      <formula>"varies"</formula>
    </cfRule>
  </conditionalFormatting>
  <conditionalFormatting sqref="R14">
    <cfRule type="cellIs" dxfId="4750" priority="6" operator="equal">
      <formula>"varies"</formula>
    </cfRule>
  </conditionalFormatting>
  <conditionalFormatting sqref="R15">
    <cfRule type="cellIs" dxfId="4749" priority="5" operator="equal">
      <formula>"varies"</formula>
    </cfRule>
  </conditionalFormatting>
  <conditionalFormatting sqref="R16:R26">
    <cfRule type="cellIs" dxfId="4748" priority="4" operator="equal">
      <formula>"varies"</formula>
    </cfRule>
  </conditionalFormatting>
  <conditionalFormatting sqref="R41">
    <cfRule type="cellIs" dxfId="4747" priority="3" operator="equal">
      <formula>"varies"</formula>
    </cfRule>
  </conditionalFormatting>
  <conditionalFormatting sqref="R42">
    <cfRule type="cellIs" dxfId="4746" priority="2" operator="equal">
      <formula>"varies"</formula>
    </cfRule>
  </conditionalFormatting>
  <conditionalFormatting sqref="R43:R53">
    <cfRule type="cellIs" dxfId="4745"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AA67"/>
  <sheetViews>
    <sheetView showGridLines="0" workbookViewId="0">
      <selection activeCell="S70" sqref="S7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1340</v>
      </c>
      <c r="E7" s="332" t="s">
        <v>787</v>
      </c>
      <c r="F7" s="332"/>
      <c r="G7" s="332"/>
      <c r="H7" s="332"/>
      <c r="I7" s="332"/>
      <c r="J7" s="333"/>
      <c r="K7" s="132"/>
      <c r="L7" s="331"/>
      <c r="M7" s="332"/>
      <c r="N7" s="1012" t="s">
        <v>1341</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1342</v>
      </c>
      <c r="E34" s="332" t="s">
        <v>787</v>
      </c>
      <c r="F34" s="332"/>
      <c r="G34" s="332"/>
      <c r="H34" s="332"/>
      <c r="I34" s="332"/>
      <c r="J34" s="333"/>
      <c r="K34" s="132"/>
      <c r="L34" s="331"/>
      <c r="M34" s="332"/>
      <c r="N34" s="1012" t="s">
        <v>1343</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4744" priority="106" operator="equal">
      <formula>"varies"</formula>
    </cfRule>
  </conditionalFormatting>
  <conditionalFormatting sqref="N13:N27">
    <cfRule type="cellIs" dxfId="4743" priority="105" operator="equal">
      <formula>"varies"</formula>
    </cfRule>
  </conditionalFormatting>
  <conditionalFormatting sqref="N40:N54">
    <cfRule type="cellIs" dxfId="4742" priority="104" operator="equal">
      <formula>"varies"</formula>
    </cfRule>
  </conditionalFormatting>
  <conditionalFormatting sqref="N40:N54">
    <cfRule type="cellIs" dxfId="4741" priority="103" operator="equal">
      <formula>"varies"</formula>
    </cfRule>
  </conditionalFormatting>
  <conditionalFormatting sqref="D40:D54">
    <cfRule type="cellIs" dxfId="4740" priority="102" operator="equal">
      <formula>"varies"</formula>
    </cfRule>
  </conditionalFormatting>
  <conditionalFormatting sqref="D40:D54">
    <cfRule type="cellIs" dxfId="4739" priority="101" operator="equal">
      <formula>"varies"</formula>
    </cfRule>
  </conditionalFormatting>
  <conditionalFormatting sqref="N40:N54">
    <cfRule type="cellIs" dxfId="4738" priority="100" operator="equal">
      <formula>"varies"</formula>
    </cfRule>
  </conditionalFormatting>
  <conditionalFormatting sqref="N13:N27">
    <cfRule type="cellIs" dxfId="4737" priority="99" operator="equal">
      <formula>"varies"</formula>
    </cfRule>
  </conditionalFormatting>
  <conditionalFormatting sqref="D40:D54">
    <cfRule type="cellIs" dxfId="4736" priority="98" operator="equal">
      <formula>"varies"</formula>
    </cfRule>
  </conditionalFormatting>
  <conditionalFormatting sqref="N40:N54">
    <cfRule type="cellIs" dxfId="4735" priority="97" operator="equal">
      <formula>"varies"</formula>
    </cfRule>
  </conditionalFormatting>
  <conditionalFormatting sqref="C13:C27">
    <cfRule type="cellIs" dxfId="4734" priority="96" operator="equal">
      <formula>"varies"</formula>
    </cfRule>
  </conditionalFormatting>
  <conditionalFormatting sqref="C40:C54">
    <cfRule type="cellIs" dxfId="4733" priority="95" operator="equal">
      <formula>"varies"</formula>
    </cfRule>
  </conditionalFormatting>
  <conditionalFormatting sqref="M13:M27">
    <cfRule type="cellIs" dxfId="4732" priority="94" operator="equal">
      <formula>"varies"</formula>
    </cfRule>
  </conditionalFormatting>
  <conditionalFormatting sqref="M40:M54">
    <cfRule type="cellIs" dxfId="4731" priority="93" operator="equal">
      <formula>"varies"</formula>
    </cfRule>
  </conditionalFormatting>
  <conditionalFormatting sqref="H14">
    <cfRule type="cellIs" dxfId="4730" priority="92" operator="equal">
      <formula>"varies"</formula>
    </cfRule>
  </conditionalFormatting>
  <conditionalFormatting sqref="H15">
    <cfRule type="cellIs" dxfId="4729" priority="91" operator="equal">
      <formula>"varies"</formula>
    </cfRule>
  </conditionalFormatting>
  <conditionalFormatting sqref="H16:H26">
    <cfRule type="cellIs" dxfId="4728" priority="90" operator="equal">
      <formula>"varies"</formula>
    </cfRule>
  </conditionalFormatting>
  <conditionalFormatting sqref="H41">
    <cfRule type="cellIs" dxfId="4727" priority="89" operator="equal">
      <formula>"varies"</formula>
    </cfRule>
  </conditionalFormatting>
  <conditionalFormatting sqref="H42">
    <cfRule type="cellIs" dxfId="4726" priority="88" operator="equal">
      <formula>"varies"</formula>
    </cfRule>
  </conditionalFormatting>
  <conditionalFormatting sqref="H43:H53">
    <cfRule type="cellIs" dxfId="4725" priority="87" operator="equal">
      <formula>"varies"</formula>
    </cfRule>
  </conditionalFormatting>
  <conditionalFormatting sqref="R14">
    <cfRule type="cellIs" dxfId="4724" priority="86" operator="equal">
      <formula>"varies"</formula>
    </cfRule>
  </conditionalFormatting>
  <conditionalFormatting sqref="R15">
    <cfRule type="cellIs" dxfId="4723" priority="85" operator="equal">
      <formula>"varies"</formula>
    </cfRule>
  </conditionalFormatting>
  <conditionalFormatting sqref="R16:R26">
    <cfRule type="cellIs" dxfId="4722" priority="84" operator="equal">
      <formula>"varies"</formula>
    </cfRule>
  </conditionalFormatting>
  <conditionalFormatting sqref="R41">
    <cfRule type="cellIs" dxfId="4721" priority="83" operator="equal">
      <formula>"varies"</formula>
    </cfRule>
  </conditionalFormatting>
  <conditionalFormatting sqref="R42">
    <cfRule type="cellIs" dxfId="4720" priority="82" operator="equal">
      <formula>"varies"</formula>
    </cfRule>
  </conditionalFormatting>
  <conditionalFormatting sqref="R43:R53">
    <cfRule type="cellIs" dxfId="4719" priority="81" operator="equal">
      <formula>"varies"</formula>
    </cfRule>
  </conditionalFormatting>
  <conditionalFormatting sqref="C40">
    <cfRule type="cellIs" dxfId="4718" priority="80" operator="equal">
      <formula>"varies"</formula>
    </cfRule>
  </conditionalFormatting>
  <conditionalFormatting sqref="D13:D27">
    <cfRule type="cellIs" dxfId="4717" priority="79" operator="equal">
      <formula>"varies"</formula>
    </cfRule>
  </conditionalFormatting>
  <conditionalFormatting sqref="N13:N27">
    <cfRule type="cellIs" dxfId="4716" priority="78" operator="equal">
      <formula>"varies"</formula>
    </cfRule>
  </conditionalFormatting>
  <conditionalFormatting sqref="N40:N54">
    <cfRule type="cellIs" dxfId="4715" priority="77" operator="equal">
      <formula>"varies"</formula>
    </cfRule>
  </conditionalFormatting>
  <conditionalFormatting sqref="N40:N54">
    <cfRule type="cellIs" dxfId="4714" priority="76" operator="equal">
      <formula>"varies"</formula>
    </cfRule>
  </conditionalFormatting>
  <conditionalFormatting sqref="D40:D54">
    <cfRule type="cellIs" dxfId="4713" priority="75" operator="equal">
      <formula>"varies"</formula>
    </cfRule>
  </conditionalFormatting>
  <conditionalFormatting sqref="D40:D54">
    <cfRule type="cellIs" dxfId="4712" priority="74" operator="equal">
      <formula>"varies"</formula>
    </cfRule>
  </conditionalFormatting>
  <conditionalFormatting sqref="N40:N54">
    <cfRule type="cellIs" dxfId="4711" priority="73" operator="equal">
      <formula>"varies"</formula>
    </cfRule>
  </conditionalFormatting>
  <conditionalFormatting sqref="N13:N27">
    <cfRule type="cellIs" dxfId="4710" priority="72" operator="equal">
      <formula>"varies"</formula>
    </cfRule>
  </conditionalFormatting>
  <conditionalFormatting sqref="D40:D54">
    <cfRule type="cellIs" dxfId="4709" priority="71" operator="equal">
      <formula>"varies"</formula>
    </cfRule>
  </conditionalFormatting>
  <conditionalFormatting sqref="N40:N54">
    <cfRule type="cellIs" dxfId="4708" priority="70" operator="equal">
      <formula>"varies"</formula>
    </cfRule>
  </conditionalFormatting>
  <conditionalFormatting sqref="C13:C27">
    <cfRule type="cellIs" dxfId="4707" priority="69" operator="equal">
      <formula>"varies"</formula>
    </cfRule>
  </conditionalFormatting>
  <conditionalFormatting sqref="C40:C54">
    <cfRule type="cellIs" dxfId="4706" priority="68" operator="equal">
      <formula>"varies"</formula>
    </cfRule>
  </conditionalFormatting>
  <conditionalFormatting sqref="M13:M27">
    <cfRule type="cellIs" dxfId="4705" priority="67" operator="equal">
      <formula>"varies"</formula>
    </cfRule>
  </conditionalFormatting>
  <conditionalFormatting sqref="M40:M54">
    <cfRule type="cellIs" dxfId="4704" priority="66" operator="equal">
      <formula>"varies"</formula>
    </cfRule>
  </conditionalFormatting>
  <conditionalFormatting sqref="H14">
    <cfRule type="cellIs" dxfId="4703" priority="65" operator="equal">
      <formula>"varies"</formula>
    </cfRule>
  </conditionalFormatting>
  <conditionalFormatting sqref="H15">
    <cfRule type="cellIs" dxfId="4702" priority="64" operator="equal">
      <formula>"varies"</formula>
    </cfRule>
  </conditionalFormatting>
  <conditionalFormatting sqref="H16:H26">
    <cfRule type="cellIs" dxfId="4701" priority="63" operator="equal">
      <formula>"varies"</formula>
    </cfRule>
  </conditionalFormatting>
  <conditionalFormatting sqref="H41">
    <cfRule type="cellIs" dxfId="4700" priority="62" operator="equal">
      <formula>"varies"</formula>
    </cfRule>
  </conditionalFormatting>
  <conditionalFormatting sqref="H42">
    <cfRule type="cellIs" dxfId="4699" priority="61" operator="equal">
      <formula>"varies"</formula>
    </cfRule>
  </conditionalFormatting>
  <conditionalFormatting sqref="H43:H53">
    <cfRule type="cellIs" dxfId="4698" priority="60" operator="equal">
      <formula>"varies"</formula>
    </cfRule>
  </conditionalFormatting>
  <conditionalFormatting sqref="R14">
    <cfRule type="cellIs" dxfId="4697" priority="59" operator="equal">
      <formula>"varies"</formula>
    </cfRule>
  </conditionalFormatting>
  <conditionalFormatting sqref="R15">
    <cfRule type="cellIs" dxfId="4696" priority="58" operator="equal">
      <formula>"varies"</formula>
    </cfRule>
  </conditionalFormatting>
  <conditionalFormatting sqref="R16:R26">
    <cfRule type="cellIs" dxfId="4695" priority="57" operator="equal">
      <formula>"varies"</formula>
    </cfRule>
  </conditionalFormatting>
  <conditionalFormatting sqref="R41">
    <cfRule type="cellIs" dxfId="4694" priority="56" operator="equal">
      <formula>"varies"</formula>
    </cfRule>
  </conditionalFormatting>
  <conditionalFormatting sqref="R42">
    <cfRule type="cellIs" dxfId="4693" priority="55" operator="equal">
      <formula>"varies"</formula>
    </cfRule>
  </conditionalFormatting>
  <conditionalFormatting sqref="R43:R53">
    <cfRule type="cellIs" dxfId="4692" priority="54" operator="equal">
      <formula>"varies"</formula>
    </cfRule>
  </conditionalFormatting>
  <conditionalFormatting sqref="M13">
    <cfRule type="cellIs" dxfId="4691" priority="53" operator="equal">
      <formula>"varies"</formula>
    </cfRule>
  </conditionalFormatting>
  <conditionalFormatting sqref="D13:D27">
    <cfRule type="cellIs" dxfId="4690" priority="52" operator="equal">
      <formula>"varies"</formula>
    </cfRule>
  </conditionalFormatting>
  <conditionalFormatting sqref="N13:N27">
    <cfRule type="cellIs" dxfId="4689" priority="51" operator="equal">
      <formula>"varies"</formula>
    </cfRule>
  </conditionalFormatting>
  <conditionalFormatting sqref="N40:N54">
    <cfRule type="cellIs" dxfId="4688" priority="50" operator="equal">
      <formula>"varies"</formula>
    </cfRule>
  </conditionalFormatting>
  <conditionalFormatting sqref="N40:N54">
    <cfRule type="cellIs" dxfId="4687" priority="49" operator="equal">
      <formula>"varies"</formula>
    </cfRule>
  </conditionalFormatting>
  <conditionalFormatting sqref="D40:D54">
    <cfRule type="cellIs" dxfId="4686" priority="48" operator="equal">
      <formula>"varies"</formula>
    </cfRule>
  </conditionalFormatting>
  <conditionalFormatting sqref="D40:D54">
    <cfRule type="cellIs" dxfId="4685" priority="47" operator="equal">
      <formula>"varies"</formula>
    </cfRule>
  </conditionalFormatting>
  <conditionalFormatting sqref="N40:N54">
    <cfRule type="cellIs" dxfId="4684" priority="46" operator="equal">
      <formula>"varies"</formula>
    </cfRule>
  </conditionalFormatting>
  <conditionalFormatting sqref="N13:N27">
    <cfRule type="cellIs" dxfId="4683" priority="45" operator="equal">
      <formula>"varies"</formula>
    </cfRule>
  </conditionalFormatting>
  <conditionalFormatting sqref="D40:D54">
    <cfRule type="cellIs" dxfId="4682" priority="44" operator="equal">
      <formula>"varies"</formula>
    </cfRule>
  </conditionalFormatting>
  <conditionalFormatting sqref="N40:N54">
    <cfRule type="cellIs" dxfId="4681" priority="43" operator="equal">
      <formula>"varies"</formula>
    </cfRule>
  </conditionalFormatting>
  <conditionalFormatting sqref="C13:C27">
    <cfRule type="cellIs" dxfId="4680" priority="42" operator="equal">
      <formula>"varies"</formula>
    </cfRule>
  </conditionalFormatting>
  <conditionalFormatting sqref="C40:C54">
    <cfRule type="cellIs" dxfId="4679" priority="41" operator="equal">
      <formula>"varies"</formula>
    </cfRule>
  </conditionalFormatting>
  <conditionalFormatting sqref="M13:M27">
    <cfRule type="cellIs" dxfId="4678" priority="40" operator="equal">
      <formula>"varies"</formula>
    </cfRule>
  </conditionalFormatting>
  <conditionalFormatting sqref="M40:M54">
    <cfRule type="cellIs" dxfId="4677" priority="39" operator="equal">
      <formula>"varies"</formula>
    </cfRule>
  </conditionalFormatting>
  <conditionalFormatting sqref="H14">
    <cfRule type="cellIs" dxfId="4676" priority="38" operator="equal">
      <formula>"varies"</formula>
    </cfRule>
  </conditionalFormatting>
  <conditionalFormatting sqref="H15">
    <cfRule type="cellIs" dxfId="4675" priority="37" operator="equal">
      <formula>"varies"</formula>
    </cfRule>
  </conditionalFormatting>
  <conditionalFormatting sqref="H16:H26">
    <cfRule type="cellIs" dxfId="4674" priority="36" operator="equal">
      <formula>"varies"</formula>
    </cfRule>
  </conditionalFormatting>
  <conditionalFormatting sqref="H41">
    <cfRule type="cellIs" dxfId="4673" priority="35" operator="equal">
      <formula>"varies"</formula>
    </cfRule>
  </conditionalFormatting>
  <conditionalFormatting sqref="H42">
    <cfRule type="cellIs" dxfId="4672" priority="34" operator="equal">
      <formula>"varies"</formula>
    </cfRule>
  </conditionalFormatting>
  <conditionalFormatting sqref="H43:H53">
    <cfRule type="cellIs" dxfId="4671" priority="33" operator="equal">
      <formula>"varies"</formula>
    </cfRule>
  </conditionalFormatting>
  <conditionalFormatting sqref="R14">
    <cfRule type="cellIs" dxfId="4670" priority="32" operator="equal">
      <formula>"varies"</formula>
    </cfRule>
  </conditionalFormatting>
  <conditionalFormatting sqref="R15">
    <cfRule type="cellIs" dxfId="4669" priority="31" operator="equal">
      <formula>"varies"</formula>
    </cfRule>
  </conditionalFormatting>
  <conditionalFormatting sqref="R16:R26">
    <cfRule type="cellIs" dxfId="4668" priority="30" operator="equal">
      <formula>"varies"</formula>
    </cfRule>
  </conditionalFormatting>
  <conditionalFormatting sqref="R41">
    <cfRule type="cellIs" dxfId="4667" priority="29" operator="equal">
      <formula>"varies"</formula>
    </cfRule>
  </conditionalFormatting>
  <conditionalFormatting sqref="R42">
    <cfRule type="cellIs" dxfId="4666" priority="28" operator="equal">
      <formula>"varies"</formula>
    </cfRule>
  </conditionalFormatting>
  <conditionalFormatting sqref="R43:R53">
    <cfRule type="cellIs" dxfId="4665" priority="27" operator="equal">
      <formula>"varies"</formula>
    </cfRule>
  </conditionalFormatting>
  <conditionalFormatting sqref="D13:D27">
    <cfRule type="cellIs" dxfId="4664" priority="26" operator="equal">
      <formula>"varies"</formula>
    </cfRule>
  </conditionalFormatting>
  <conditionalFormatting sqref="N13:N27">
    <cfRule type="cellIs" dxfId="4663" priority="25" operator="equal">
      <formula>"varies"</formula>
    </cfRule>
  </conditionalFormatting>
  <conditionalFormatting sqref="N40:N54">
    <cfRule type="cellIs" dxfId="4662" priority="24" operator="equal">
      <formula>"varies"</formula>
    </cfRule>
  </conditionalFormatting>
  <conditionalFormatting sqref="N40:N54">
    <cfRule type="cellIs" dxfId="4661" priority="23" operator="equal">
      <formula>"varies"</formula>
    </cfRule>
  </conditionalFormatting>
  <conditionalFormatting sqref="D40:D54">
    <cfRule type="cellIs" dxfId="4660" priority="22" operator="equal">
      <formula>"varies"</formula>
    </cfRule>
  </conditionalFormatting>
  <conditionalFormatting sqref="D40:D54">
    <cfRule type="cellIs" dxfId="4659" priority="21" operator="equal">
      <formula>"varies"</formula>
    </cfRule>
  </conditionalFormatting>
  <conditionalFormatting sqref="N40:N54">
    <cfRule type="cellIs" dxfId="4658" priority="20" operator="equal">
      <formula>"varies"</formula>
    </cfRule>
  </conditionalFormatting>
  <conditionalFormatting sqref="N13:N27">
    <cfRule type="cellIs" dxfId="4657" priority="19" operator="equal">
      <formula>"varies"</formula>
    </cfRule>
  </conditionalFormatting>
  <conditionalFormatting sqref="D40:D54">
    <cfRule type="cellIs" dxfId="4656" priority="18" operator="equal">
      <formula>"varies"</formula>
    </cfRule>
  </conditionalFormatting>
  <conditionalFormatting sqref="N40:N54">
    <cfRule type="cellIs" dxfId="4655" priority="17" operator="equal">
      <formula>"varies"</formula>
    </cfRule>
  </conditionalFormatting>
  <conditionalFormatting sqref="C13:C27">
    <cfRule type="cellIs" dxfId="4654" priority="16" operator="equal">
      <formula>"varies"</formula>
    </cfRule>
  </conditionalFormatting>
  <conditionalFormatting sqref="C40:C54">
    <cfRule type="cellIs" dxfId="4653" priority="15" operator="equal">
      <formula>"varies"</formula>
    </cfRule>
  </conditionalFormatting>
  <conditionalFormatting sqref="M13:M27">
    <cfRule type="cellIs" dxfId="4652" priority="14" operator="equal">
      <formula>"varies"</formula>
    </cfRule>
  </conditionalFormatting>
  <conditionalFormatting sqref="M40:M54">
    <cfRule type="cellIs" dxfId="4651" priority="13" operator="equal">
      <formula>"varies"</formula>
    </cfRule>
  </conditionalFormatting>
  <conditionalFormatting sqref="H14">
    <cfRule type="cellIs" dxfId="4650" priority="12" operator="equal">
      <formula>"varies"</formula>
    </cfRule>
  </conditionalFormatting>
  <conditionalFormatting sqref="H15">
    <cfRule type="cellIs" dxfId="4649" priority="11" operator="equal">
      <formula>"varies"</formula>
    </cfRule>
  </conditionalFormatting>
  <conditionalFormatting sqref="H16:H26">
    <cfRule type="cellIs" dxfId="4648" priority="10" operator="equal">
      <formula>"varies"</formula>
    </cfRule>
  </conditionalFormatting>
  <conditionalFormatting sqref="H41">
    <cfRule type="cellIs" dxfId="4647" priority="9" operator="equal">
      <formula>"varies"</formula>
    </cfRule>
  </conditionalFormatting>
  <conditionalFormatting sqref="H42">
    <cfRule type="cellIs" dxfId="4646" priority="8" operator="equal">
      <formula>"varies"</formula>
    </cfRule>
  </conditionalFormatting>
  <conditionalFormatting sqref="H43:H53">
    <cfRule type="cellIs" dxfId="4645" priority="7" operator="equal">
      <formula>"varies"</formula>
    </cfRule>
  </conditionalFormatting>
  <conditionalFormatting sqref="R14">
    <cfRule type="cellIs" dxfId="4644" priority="6" operator="equal">
      <formula>"varies"</formula>
    </cfRule>
  </conditionalFormatting>
  <conditionalFormatting sqref="R15">
    <cfRule type="cellIs" dxfId="4643" priority="5" operator="equal">
      <formula>"varies"</formula>
    </cfRule>
  </conditionalFormatting>
  <conditionalFormatting sqref="R16:R26">
    <cfRule type="cellIs" dxfId="4642" priority="4" operator="equal">
      <formula>"varies"</formula>
    </cfRule>
  </conditionalFormatting>
  <conditionalFormatting sqref="R41">
    <cfRule type="cellIs" dxfId="4641" priority="3" operator="equal">
      <formula>"varies"</formula>
    </cfRule>
  </conditionalFormatting>
  <conditionalFormatting sqref="R42">
    <cfRule type="cellIs" dxfId="4640" priority="2" operator="equal">
      <formula>"varies"</formula>
    </cfRule>
  </conditionalFormatting>
  <conditionalFormatting sqref="R43:R53">
    <cfRule type="cellIs" dxfId="4639"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1:AA67"/>
  <sheetViews>
    <sheetView showGridLines="0" topLeftCell="A37" workbookViewId="0">
      <selection activeCell="Q61" sqref="Q61:S62"/>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150"/>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22" t="s">
        <v>1344</v>
      </c>
      <c r="E7" s="1023" t="s">
        <v>787</v>
      </c>
      <c r="F7" s="1023"/>
      <c r="G7" s="1023"/>
      <c r="H7" s="332"/>
      <c r="I7" s="332"/>
      <c r="J7" s="333"/>
      <c r="K7" s="132"/>
      <c r="L7" s="331"/>
      <c r="M7" s="332"/>
      <c r="N7" s="1022" t="s">
        <v>1345</v>
      </c>
      <c r="O7" s="1023" t="s">
        <v>787</v>
      </c>
      <c r="P7" s="1023"/>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IF(G28&lt;=1,(G29*0.01064*G28),IF(G28&lt;=4,(G29*0.01064)+((G29*0.00701)*(G28-1)),(G29*0.01064)+(G29*0.00701*3)+((G29*0.0033)*(G28-4))))</f>
        <v>0</v>
      </c>
      <c r="H31" s="2188"/>
      <c r="I31" s="2189" t="e">
        <f>IF(F31&lt;=1,(G31*0.01013*F31),IF(F31&lt;=4,(G31*0.01013)+((G31*0.00668)*(F31-1)),(G31*0.01013)+(G31*0.00668*3)+((G31*0.00314)*(F31-4))))</f>
        <v>#VALUE!</v>
      </c>
      <c r="J31" s="160"/>
      <c r="K31" s="156"/>
      <c r="L31" s="316" t="s">
        <v>784</v>
      </c>
      <c r="M31" s="337"/>
      <c r="N31" s="29"/>
      <c r="O31" s="136"/>
      <c r="P31" s="222" t="s">
        <v>987</v>
      </c>
      <c r="Q31" s="2188">
        <f>IF(Q28&lt;=1,(Q29*0.01064*Q28),IF(Q28&lt;=4,(Q29*0.01064)+((Q29*0.00701)*(Q28-1)),(Q29*0.01064)+(Q29*0.00701*3)+((Q29*0.0033)*(Q28-4))))</f>
        <v>0</v>
      </c>
      <c r="R31" s="2188"/>
      <c r="S31" s="2189" t="e">
        <f>IF(P31&lt;=1,(Q31*0.01013*P31),IF(P31&lt;=4,(Q31*0.01013)+((Q31*0.00668)*(P31-1)),(Q31*0.01013)+(Q31*0.00668*3)+((Q31*0.00314)*(P31-4))))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22" t="s">
        <v>1346</v>
      </c>
      <c r="E34" s="1023" t="s">
        <v>787</v>
      </c>
      <c r="F34" s="1023"/>
      <c r="G34" s="1023"/>
      <c r="H34" s="332"/>
      <c r="I34" s="332"/>
      <c r="J34" s="333"/>
      <c r="K34" s="132"/>
      <c r="L34" s="331"/>
      <c r="M34" s="332"/>
      <c r="N34" s="1022" t="s">
        <v>1347</v>
      </c>
      <c r="O34" s="1023" t="s">
        <v>787</v>
      </c>
      <c r="P34" s="1023"/>
      <c r="Q34" s="1023"/>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IF(G55&lt;=1,(G56*0.01064*G55),IF(G55&lt;=4,(G56*0.01064)+((G56*0.00701)*(G55-1)),(G56*0.01064)+(G56*0.00701*3)+((G56*0.0033)*(G55-4))))</f>
        <v>0</v>
      </c>
      <c r="H58" s="2188"/>
      <c r="I58" s="2189" t="e">
        <f>IF(F58&lt;=1,(G58*0.01013*F58),IF(F58&lt;=4,(G58*0.01013)+((G58*0.00668)*(F58-1)),(G58*0.01013)+(G58*0.00668*3)+((G58*0.00314)*(F58-4))))</f>
        <v>#VALUE!</v>
      </c>
      <c r="J58" s="160"/>
      <c r="K58" s="156"/>
      <c r="L58" s="316" t="s">
        <v>783</v>
      </c>
      <c r="M58" s="337"/>
      <c r="N58" s="29"/>
      <c r="O58" s="136"/>
      <c r="P58" s="222" t="s">
        <v>987</v>
      </c>
      <c r="Q58" s="2188">
        <f>IF(Q55&lt;=1,(Q56*0.01064*Q55),IF(Q55&lt;=4,(Q56*0.01064)+((Q56*0.00701)*(Q55-1)),(Q56*0.01064)+(Q56*0.00701*3)+((Q56*0.0033)*(Q55-4))))</f>
        <v>0</v>
      </c>
      <c r="R58" s="2188"/>
      <c r="S58" s="2189" t="e">
        <f>IF(P58&lt;=1,(Q58*0.01013*P58),IF(P58&lt;=4,(Q58*0.01013)+((Q58*0.00668)*(P58-1)),(Q58*0.01013)+(Q58*0.00668*3)+((Q58*0.00314)*(P58-4))))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0"/>
      <c r="R61" s="2200"/>
      <c r="S61" s="2201"/>
      <c r="T61" s="194"/>
      <c r="U61" s="162"/>
    </row>
    <row r="62" spans="2:21" ht="12" customHeight="1">
      <c r="B62" s="200" t="s">
        <v>672</v>
      </c>
      <c r="C62" s="206"/>
      <c r="D62" s="29"/>
      <c r="E62" s="136"/>
      <c r="F62" s="136"/>
      <c r="G62" s="136"/>
      <c r="H62" s="136"/>
      <c r="I62" s="136"/>
      <c r="J62" s="136"/>
      <c r="K62" s="136"/>
      <c r="L62" s="136"/>
      <c r="M62" s="136"/>
      <c r="N62" s="136"/>
      <c r="O62" s="136"/>
      <c r="P62" s="227" t="s">
        <v>987</v>
      </c>
      <c r="Q62" s="2202"/>
      <c r="R62" s="2202"/>
      <c r="S62" s="220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Q61:S62"/>
    <mergeCell ref="F54:G54"/>
    <mergeCell ref="I54:J54"/>
    <mergeCell ref="P54:Q54"/>
    <mergeCell ref="S54:T54"/>
    <mergeCell ref="G55:I55"/>
    <mergeCell ref="G58:I58"/>
    <mergeCell ref="Q58:S58"/>
    <mergeCell ref="G57:I57"/>
    <mergeCell ref="Q56:S56"/>
    <mergeCell ref="Q55:S55"/>
    <mergeCell ref="G56:I56"/>
    <mergeCell ref="F53:G53"/>
    <mergeCell ref="I53:J53"/>
    <mergeCell ref="P53:Q53"/>
    <mergeCell ref="S53:T53"/>
    <mergeCell ref="P51:Q51"/>
    <mergeCell ref="S51:T51"/>
    <mergeCell ref="F51:G51"/>
    <mergeCell ref="S50:T50"/>
    <mergeCell ref="F52:G52"/>
    <mergeCell ref="I52:J52"/>
    <mergeCell ref="P52:Q52"/>
    <mergeCell ref="I51:J51"/>
    <mergeCell ref="F50:G50"/>
    <mergeCell ref="I50:J50"/>
    <mergeCell ref="P50:Q50"/>
    <mergeCell ref="S52:T52"/>
    <mergeCell ref="F47:G47"/>
    <mergeCell ref="I47:J47"/>
    <mergeCell ref="F48:G48"/>
    <mergeCell ref="I48:J48"/>
    <mergeCell ref="P48:Q48"/>
    <mergeCell ref="S48:T48"/>
    <mergeCell ref="F49:G49"/>
    <mergeCell ref="I49:J49"/>
    <mergeCell ref="P43:Q43"/>
    <mergeCell ref="S43:T43"/>
    <mergeCell ref="P49:Q49"/>
    <mergeCell ref="S49:T49"/>
    <mergeCell ref="F46:G46"/>
    <mergeCell ref="I46:J46"/>
    <mergeCell ref="P46:Q46"/>
    <mergeCell ref="S46:T46"/>
    <mergeCell ref="P47:Q47"/>
    <mergeCell ref="S47:T47"/>
    <mergeCell ref="P45:Q45"/>
    <mergeCell ref="S45:T45"/>
    <mergeCell ref="F45:G45"/>
    <mergeCell ref="I45:J45"/>
    <mergeCell ref="S40:T40"/>
    <mergeCell ref="P40:Q40"/>
    <mergeCell ref="P44:Q44"/>
    <mergeCell ref="S44:T44"/>
    <mergeCell ref="P42:Q42"/>
    <mergeCell ref="S42:T42"/>
    <mergeCell ref="F41:G41"/>
    <mergeCell ref="F42:G42"/>
    <mergeCell ref="I42:J42"/>
    <mergeCell ref="I41:J41"/>
    <mergeCell ref="P41:Q41"/>
    <mergeCell ref="S41:T41"/>
    <mergeCell ref="F44:G44"/>
    <mergeCell ref="I44:J44"/>
    <mergeCell ref="F40:G40"/>
    <mergeCell ref="I40:J40"/>
    <mergeCell ref="F43:G43"/>
    <mergeCell ref="I43:J43"/>
    <mergeCell ref="I26:J26"/>
    <mergeCell ref="F39:G39"/>
    <mergeCell ref="I39:J39"/>
    <mergeCell ref="Q28:S28"/>
    <mergeCell ref="G29:I29"/>
    <mergeCell ref="Q29:S29"/>
    <mergeCell ref="F27:G27"/>
    <mergeCell ref="I27:J27"/>
    <mergeCell ref="P27:Q27"/>
    <mergeCell ref="L37:S37"/>
    <mergeCell ref="D35:I35"/>
    <mergeCell ref="N35:S35"/>
    <mergeCell ref="B37:I37"/>
    <mergeCell ref="P39:Q39"/>
    <mergeCell ref="S39:T39"/>
    <mergeCell ref="I25:J25"/>
    <mergeCell ref="P25:Q25"/>
    <mergeCell ref="Q31:S31"/>
    <mergeCell ref="G31:I31"/>
    <mergeCell ref="G30:I30"/>
    <mergeCell ref="S25:T25"/>
    <mergeCell ref="F25:G25"/>
    <mergeCell ref="F12:G12"/>
    <mergeCell ref="S27:T27"/>
    <mergeCell ref="G28:I28"/>
    <mergeCell ref="S24:T24"/>
    <mergeCell ref="F26:G26"/>
    <mergeCell ref="P26:Q26"/>
    <mergeCell ref="S26:T26"/>
    <mergeCell ref="F24:G24"/>
    <mergeCell ref="I24:J24"/>
    <mergeCell ref="P24:Q24"/>
    <mergeCell ref="F23:G23"/>
    <mergeCell ref="I23:J23"/>
    <mergeCell ref="P23:Q23"/>
    <mergeCell ref="S23:T23"/>
    <mergeCell ref="F13:G13"/>
    <mergeCell ref="S21:T21"/>
    <mergeCell ref="F21:G21"/>
    <mergeCell ref="I21:J21"/>
    <mergeCell ref="P21:Q21"/>
    <mergeCell ref="F19:G19"/>
    <mergeCell ref="I19:J19"/>
    <mergeCell ref="S19:T19"/>
    <mergeCell ref="S20:T20"/>
    <mergeCell ref="F20:G20"/>
    <mergeCell ref="U3:U4"/>
    <mergeCell ref="B6:T6"/>
    <mergeCell ref="U6:U8"/>
    <mergeCell ref="D8:I8"/>
    <mergeCell ref="N8:S8"/>
    <mergeCell ref="B10:I10"/>
    <mergeCell ref="L10:S10"/>
    <mergeCell ref="F15:G15"/>
    <mergeCell ref="I15:J15"/>
    <mergeCell ref="S17:T17"/>
    <mergeCell ref="S18:T18"/>
    <mergeCell ref="F17:G17"/>
    <mergeCell ref="I17:J17"/>
    <mergeCell ref="P17:Q17"/>
    <mergeCell ref="P18:Q18"/>
    <mergeCell ref="P15:Q15"/>
    <mergeCell ref="F22:G22"/>
    <mergeCell ref="I22:J22"/>
    <mergeCell ref="P22:Q22"/>
    <mergeCell ref="S22:T22"/>
    <mergeCell ref="I12:J12"/>
    <mergeCell ref="P12:Q12"/>
    <mergeCell ref="S12:T12"/>
    <mergeCell ref="P13:Q13"/>
    <mergeCell ref="I13:J13"/>
    <mergeCell ref="S13:T13"/>
    <mergeCell ref="F16:G16"/>
    <mergeCell ref="I16:J16"/>
    <mergeCell ref="P16:Q16"/>
    <mergeCell ref="S15:T15"/>
    <mergeCell ref="F14:G14"/>
    <mergeCell ref="I14:J14"/>
    <mergeCell ref="P14:Q14"/>
    <mergeCell ref="P19:Q19"/>
    <mergeCell ref="I20:J20"/>
    <mergeCell ref="P20:Q20"/>
    <mergeCell ref="S16:T16"/>
    <mergeCell ref="F18:G18"/>
    <mergeCell ref="I18:J18"/>
    <mergeCell ref="S14:T14"/>
  </mergeCells>
  <conditionalFormatting sqref="D13:D27">
    <cfRule type="cellIs" dxfId="4638" priority="106" operator="equal">
      <formula>"varies"</formula>
    </cfRule>
  </conditionalFormatting>
  <conditionalFormatting sqref="N13:N27">
    <cfRule type="cellIs" dxfId="4637" priority="105" operator="equal">
      <formula>"varies"</formula>
    </cfRule>
  </conditionalFormatting>
  <conditionalFormatting sqref="N40:N54">
    <cfRule type="cellIs" dxfId="4636" priority="104" operator="equal">
      <formula>"varies"</formula>
    </cfRule>
  </conditionalFormatting>
  <conditionalFormatting sqref="N40:N54">
    <cfRule type="cellIs" dxfId="4635" priority="103" operator="equal">
      <formula>"varies"</formula>
    </cfRule>
  </conditionalFormatting>
  <conditionalFormatting sqref="D40:D54">
    <cfRule type="cellIs" dxfId="4634" priority="102" operator="equal">
      <formula>"varies"</formula>
    </cfRule>
  </conditionalFormatting>
  <conditionalFormatting sqref="D40:D54">
    <cfRule type="cellIs" dxfId="4633" priority="101" operator="equal">
      <formula>"varies"</formula>
    </cfRule>
  </conditionalFormatting>
  <conditionalFormatting sqref="N40:N54">
    <cfRule type="cellIs" dxfId="4632" priority="100" operator="equal">
      <formula>"varies"</formula>
    </cfRule>
  </conditionalFormatting>
  <conditionalFormatting sqref="N13:N27">
    <cfRule type="cellIs" dxfId="4631" priority="99" operator="equal">
      <formula>"varies"</formula>
    </cfRule>
  </conditionalFormatting>
  <conditionalFormatting sqref="D40:D54">
    <cfRule type="cellIs" dxfId="4630" priority="98" operator="equal">
      <formula>"varies"</formula>
    </cfRule>
  </conditionalFormatting>
  <conditionalFormatting sqref="N40:N54">
    <cfRule type="cellIs" dxfId="4629" priority="97" operator="equal">
      <formula>"varies"</formula>
    </cfRule>
  </conditionalFormatting>
  <conditionalFormatting sqref="C13:C27">
    <cfRule type="cellIs" dxfId="4628" priority="96" operator="equal">
      <formula>"varies"</formula>
    </cfRule>
  </conditionalFormatting>
  <conditionalFormatting sqref="C40:C54">
    <cfRule type="cellIs" dxfId="4627" priority="95" operator="equal">
      <formula>"varies"</formula>
    </cfRule>
  </conditionalFormatting>
  <conditionalFormatting sqref="M13:M27">
    <cfRule type="cellIs" dxfId="4626" priority="94" operator="equal">
      <formula>"varies"</formula>
    </cfRule>
  </conditionalFormatting>
  <conditionalFormatting sqref="M40:M54">
    <cfRule type="cellIs" dxfId="4625" priority="93" operator="equal">
      <formula>"varies"</formula>
    </cfRule>
  </conditionalFormatting>
  <conditionalFormatting sqref="H14">
    <cfRule type="cellIs" dxfId="4624" priority="92" operator="equal">
      <formula>"varies"</formula>
    </cfRule>
  </conditionalFormatting>
  <conditionalFormatting sqref="H15">
    <cfRule type="cellIs" dxfId="4623" priority="91" operator="equal">
      <formula>"varies"</formula>
    </cfRule>
  </conditionalFormatting>
  <conditionalFormatting sqref="H16:H26">
    <cfRule type="cellIs" dxfId="4622" priority="90" operator="equal">
      <formula>"varies"</formula>
    </cfRule>
  </conditionalFormatting>
  <conditionalFormatting sqref="H41">
    <cfRule type="cellIs" dxfId="4621" priority="89" operator="equal">
      <formula>"varies"</formula>
    </cfRule>
  </conditionalFormatting>
  <conditionalFormatting sqref="H42">
    <cfRule type="cellIs" dxfId="4620" priority="88" operator="equal">
      <formula>"varies"</formula>
    </cfRule>
  </conditionalFormatting>
  <conditionalFormatting sqref="H43:H53">
    <cfRule type="cellIs" dxfId="4619" priority="87" operator="equal">
      <formula>"varies"</formula>
    </cfRule>
  </conditionalFormatting>
  <conditionalFormatting sqref="R14">
    <cfRule type="cellIs" dxfId="4618" priority="86" operator="equal">
      <formula>"varies"</formula>
    </cfRule>
  </conditionalFormatting>
  <conditionalFormatting sqref="R15">
    <cfRule type="cellIs" dxfId="4617" priority="85" operator="equal">
      <formula>"varies"</formula>
    </cfRule>
  </conditionalFormatting>
  <conditionalFormatting sqref="R16:R26">
    <cfRule type="cellIs" dxfId="4616" priority="84" operator="equal">
      <formula>"varies"</formula>
    </cfRule>
  </conditionalFormatting>
  <conditionalFormatting sqref="R41">
    <cfRule type="cellIs" dxfId="4615" priority="83" operator="equal">
      <formula>"varies"</formula>
    </cfRule>
  </conditionalFormatting>
  <conditionalFormatting sqref="R42">
    <cfRule type="cellIs" dxfId="4614" priority="82" operator="equal">
      <formula>"varies"</formula>
    </cfRule>
  </conditionalFormatting>
  <conditionalFormatting sqref="R43:R53">
    <cfRule type="cellIs" dxfId="4613" priority="81" operator="equal">
      <formula>"varies"</formula>
    </cfRule>
  </conditionalFormatting>
  <conditionalFormatting sqref="C40">
    <cfRule type="cellIs" dxfId="4612" priority="80" operator="equal">
      <formula>"varies"</formula>
    </cfRule>
  </conditionalFormatting>
  <conditionalFormatting sqref="D13:D27">
    <cfRule type="cellIs" dxfId="4611" priority="79" operator="equal">
      <formula>"varies"</formula>
    </cfRule>
  </conditionalFormatting>
  <conditionalFormatting sqref="N13:N27">
    <cfRule type="cellIs" dxfId="4610" priority="78" operator="equal">
      <formula>"varies"</formula>
    </cfRule>
  </conditionalFormatting>
  <conditionalFormatting sqref="N40:N54">
    <cfRule type="cellIs" dxfId="4609" priority="77" operator="equal">
      <formula>"varies"</formula>
    </cfRule>
  </conditionalFormatting>
  <conditionalFormatting sqref="N40:N54">
    <cfRule type="cellIs" dxfId="4608" priority="76" operator="equal">
      <formula>"varies"</formula>
    </cfRule>
  </conditionalFormatting>
  <conditionalFormatting sqref="D40:D54">
    <cfRule type="cellIs" dxfId="4607" priority="75" operator="equal">
      <formula>"varies"</formula>
    </cfRule>
  </conditionalFormatting>
  <conditionalFormatting sqref="D40:D54">
    <cfRule type="cellIs" dxfId="4606" priority="74" operator="equal">
      <formula>"varies"</formula>
    </cfRule>
  </conditionalFormatting>
  <conditionalFormatting sqref="N40:N54">
    <cfRule type="cellIs" dxfId="4605" priority="73" operator="equal">
      <formula>"varies"</formula>
    </cfRule>
  </conditionalFormatting>
  <conditionalFormatting sqref="N13:N27">
    <cfRule type="cellIs" dxfId="4604" priority="72" operator="equal">
      <formula>"varies"</formula>
    </cfRule>
  </conditionalFormatting>
  <conditionalFormatting sqref="D40:D54">
    <cfRule type="cellIs" dxfId="4603" priority="71" operator="equal">
      <formula>"varies"</formula>
    </cfRule>
  </conditionalFormatting>
  <conditionalFormatting sqref="N40:N54">
    <cfRule type="cellIs" dxfId="4602" priority="70" operator="equal">
      <formula>"varies"</formula>
    </cfRule>
  </conditionalFormatting>
  <conditionalFormatting sqref="C13:C27">
    <cfRule type="cellIs" dxfId="4601" priority="69" operator="equal">
      <formula>"varies"</formula>
    </cfRule>
  </conditionalFormatting>
  <conditionalFormatting sqref="C40:C54">
    <cfRule type="cellIs" dxfId="4600" priority="68" operator="equal">
      <formula>"varies"</formula>
    </cfRule>
  </conditionalFormatting>
  <conditionalFormatting sqref="M13:M27">
    <cfRule type="cellIs" dxfId="4599" priority="67" operator="equal">
      <formula>"varies"</formula>
    </cfRule>
  </conditionalFormatting>
  <conditionalFormatting sqref="M40:M54">
    <cfRule type="cellIs" dxfId="4598" priority="66" operator="equal">
      <formula>"varies"</formula>
    </cfRule>
  </conditionalFormatting>
  <conditionalFormatting sqref="H14">
    <cfRule type="cellIs" dxfId="4597" priority="65" operator="equal">
      <formula>"varies"</formula>
    </cfRule>
  </conditionalFormatting>
  <conditionalFormatting sqref="H15">
    <cfRule type="cellIs" dxfId="4596" priority="64" operator="equal">
      <formula>"varies"</formula>
    </cfRule>
  </conditionalFormatting>
  <conditionalFormatting sqref="H16:H26">
    <cfRule type="cellIs" dxfId="4595" priority="63" operator="equal">
      <formula>"varies"</formula>
    </cfRule>
  </conditionalFormatting>
  <conditionalFormatting sqref="H41">
    <cfRule type="cellIs" dxfId="4594" priority="62" operator="equal">
      <formula>"varies"</formula>
    </cfRule>
  </conditionalFormatting>
  <conditionalFormatting sqref="H42">
    <cfRule type="cellIs" dxfId="4593" priority="61" operator="equal">
      <formula>"varies"</formula>
    </cfRule>
  </conditionalFormatting>
  <conditionalFormatting sqref="H43:H53">
    <cfRule type="cellIs" dxfId="4592" priority="60" operator="equal">
      <formula>"varies"</formula>
    </cfRule>
  </conditionalFormatting>
  <conditionalFormatting sqref="R14">
    <cfRule type="cellIs" dxfId="4591" priority="59" operator="equal">
      <formula>"varies"</formula>
    </cfRule>
  </conditionalFormatting>
  <conditionalFormatting sqref="R15">
    <cfRule type="cellIs" dxfId="4590" priority="58" operator="equal">
      <formula>"varies"</formula>
    </cfRule>
  </conditionalFormatting>
  <conditionalFormatting sqref="R16:R26">
    <cfRule type="cellIs" dxfId="4589" priority="57" operator="equal">
      <formula>"varies"</formula>
    </cfRule>
  </conditionalFormatting>
  <conditionalFormatting sqref="R41">
    <cfRule type="cellIs" dxfId="4588" priority="56" operator="equal">
      <formula>"varies"</formula>
    </cfRule>
  </conditionalFormatting>
  <conditionalFormatting sqref="R42">
    <cfRule type="cellIs" dxfId="4587" priority="55" operator="equal">
      <formula>"varies"</formula>
    </cfRule>
  </conditionalFormatting>
  <conditionalFormatting sqref="R43:R53">
    <cfRule type="cellIs" dxfId="4586" priority="54" operator="equal">
      <formula>"varies"</formula>
    </cfRule>
  </conditionalFormatting>
  <conditionalFormatting sqref="M13">
    <cfRule type="cellIs" dxfId="4585" priority="53" operator="equal">
      <formula>"varies"</formula>
    </cfRule>
  </conditionalFormatting>
  <conditionalFormatting sqref="D13:D27">
    <cfRule type="cellIs" dxfId="4584" priority="52" operator="equal">
      <formula>"varies"</formula>
    </cfRule>
  </conditionalFormatting>
  <conditionalFormatting sqref="N13:N27">
    <cfRule type="cellIs" dxfId="4583" priority="51" operator="equal">
      <formula>"varies"</formula>
    </cfRule>
  </conditionalFormatting>
  <conditionalFormatting sqref="N40:N54">
    <cfRule type="cellIs" dxfId="4582" priority="50" operator="equal">
      <formula>"varies"</formula>
    </cfRule>
  </conditionalFormatting>
  <conditionalFormatting sqref="N40:N54">
    <cfRule type="cellIs" dxfId="4581" priority="49" operator="equal">
      <formula>"varies"</formula>
    </cfRule>
  </conditionalFormatting>
  <conditionalFormatting sqref="D40:D54">
    <cfRule type="cellIs" dxfId="4580" priority="48" operator="equal">
      <formula>"varies"</formula>
    </cfRule>
  </conditionalFormatting>
  <conditionalFormatting sqref="D40:D54">
    <cfRule type="cellIs" dxfId="4579" priority="47" operator="equal">
      <formula>"varies"</formula>
    </cfRule>
  </conditionalFormatting>
  <conditionalFormatting sqref="N40:N54">
    <cfRule type="cellIs" dxfId="4578" priority="46" operator="equal">
      <formula>"varies"</formula>
    </cfRule>
  </conditionalFormatting>
  <conditionalFormatting sqref="N13:N27">
    <cfRule type="cellIs" dxfId="4577" priority="45" operator="equal">
      <formula>"varies"</formula>
    </cfRule>
  </conditionalFormatting>
  <conditionalFormatting sqref="D40:D54">
    <cfRule type="cellIs" dxfId="4576" priority="44" operator="equal">
      <formula>"varies"</formula>
    </cfRule>
  </conditionalFormatting>
  <conditionalFormatting sqref="N40:N54">
    <cfRule type="cellIs" dxfId="4575" priority="43" operator="equal">
      <formula>"varies"</formula>
    </cfRule>
  </conditionalFormatting>
  <conditionalFormatting sqref="C13:C27">
    <cfRule type="cellIs" dxfId="4574" priority="42" operator="equal">
      <formula>"varies"</formula>
    </cfRule>
  </conditionalFormatting>
  <conditionalFormatting sqref="C40:C54">
    <cfRule type="cellIs" dxfId="4573" priority="41" operator="equal">
      <formula>"varies"</formula>
    </cfRule>
  </conditionalFormatting>
  <conditionalFormatting sqref="M13:M27">
    <cfRule type="cellIs" dxfId="4572" priority="40" operator="equal">
      <formula>"varies"</formula>
    </cfRule>
  </conditionalFormatting>
  <conditionalFormatting sqref="M40:M54">
    <cfRule type="cellIs" dxfId="4571" priority="39" operator="equal">
      <formula>"varies"</formula>
    </cfRule>
  </conditionalFormatting>
  <conditionalFormatting sqref="H14">
    <cfRule type="cellIs" dxfId="4570" priority="38" operator="equal">
      <formula>"varies"</formula>
    </cfRule>
  </conditionalFormatting>
  <conditionalFormatting sqref="H15">
    <cfRule type="cellIs" dxfId="4569" priority="37" operator="equal">
      <formula>"varies"</formula>
    </cfRule>
  </conditionalFormatting>
  <conditionalFormatting sqref="H16:H26">
    <cfRule type="cellIs" dxfId="4568" priority="36" operator="equal">
      <formula>"varies"</formula>
    </cfRule>
  </conditionalFormatting>
  <conditionalFormatting sqref="H41">
    <cfRule type="cellIs" dxfId="4567" priority="35" operator="equal">
      <formula>"varies"</formula>
    </cfRule>
  </conditionalFormatting>
  <conditionalFormatting sqref="H42">
    <cfRule type="cellIs" dxfId="4566" priority="34" operator="equal">
      <formula>"varies"</formula>
    </cfRule>
  </conditionalFormatting>
  <conditionalFormatting sqref="H43:H53">
    <cfRule type="cellIs" dxfId="4565" priority="33" operator="equal">
      <formula>"varies"</formula>
    </cfRule>
  </conditionalFormatting>
  <conditionalFormatting sqref="R14">
    <cfRule type="cellIs" dxfId="4564" priority="32" operator="equal">
      <formula>"varies"</formula>
    </cfRule>
  </conditionalFormatting>
  <conditionalFormatting sqref="R15">
    <cfRule type="cellIs" dxfId="4563" priority="31" operator="equal">
      <formula>"varies"</formula>
    </cfRule>
  </conditionalFormatting>
  <conditionalFormatting sqref="R16:R26">
    <cfRule type="cellIs" dxfId="4562" priority="30" operator="equal">
      <formula>"varies"</formula>
    </cfRule>
  </conditionalFormatting>
  <conditionalFormatting sqref="R41">
    <cfRule type="cellIs" dxfId="4561" priority="29" operator="equal">
      <formula>"varies"</formula>
    </cfRule>
  </conditionalFormatting>
  <conditionalFormatting sqref="R42">
    <cfRule type="cellIs" dxfId="4560" priority="28" operator="equal">
      <formula>"varies"</formula>
    </cfRule>
  </conditionalFormatting>
  <conditionalFormatting sqref="R43:R53">
    <cfRule type="cellIs" dxfId="4559" priority="27" operator="equal">
      <formula>"varies"</formula>
    </cfRule>
  </conditionalFormatting>
  <conditionalFormatting sqref="D13:D27">
    <cfRule type="cellIs" dxfId="4558" priority="26" operator="equal">
      <formula>"varies"</formula>
    </cfRule>
  </conditionalFormatting>
  <conditionalFormatting sqref="N13:N27">
    <cfRule type="cellIs" dxfId="4557" priority="25" operator="equal">
      <formula>"varies"</formula>
    </cfRule>
  </conditionalFormatting>
  <conditionalFormatting sqref="N40:N54">
    <cfRule type="cellIs" dxfId="4556" priority="24" operator="equal">
      <formula>"varies"</formula>
    </cfRule>
  </conditionalFormatting>
  <conditionalFormatting sqref="N40:N54">
    <cfRule type="cellIs" dxfId="4555" priority="23" operator="equal">
      <formula>"varies"</formula>
    </cfRule>
  </conditionalFormatting>
  <conditionalFormatting sqref="D40:D54">
    <cfRule type="cellIs" dxfId="4554" priority="22" operator="equal">
      <formula>"varies"</formula>
    </cfRule>
  </conditionalFormatting>
  <conditionalFormatting sqref="D40:D54">
    <cfRule type="cellIs" dxfId="4553" priority="21" operator="equal">
      <formula>"varies"</formula>
    </cfRule>
  </conditionalFormatting>
  <conditionalFormatting sqref="N40:N54">
    <cfRule type="cellIs" dxfId="4552" priority="20" operator="equal">
      <formula>"varies"</formula>
    </cfRule>
  </conditionalFormatting>
  <conditionalFormatting sqref="N13:N27">
    <cfRule type="cellIs" dxfId="4551" priority="19" operator="equal">
      <formula>"varies"</formula>
    </cfRule>
  </conditionalFormatting>
  <conditionalFormatting sqref="D40:D54">
    <cfRule type="cellIs" dxfId="4550" priority="18" operator="equal">
      <formula>"varies"</formula>
    </cfRule>
  </conditionalFormatting>
  <conditionalFormatting sqref="N40:N54">
    <cfRule type="cellIs" dxfId="4549" priority="17" operator="equal">
      <formula>"varies"</formula>
    </cfRule>
  </conditionalFormatting>
  <conditionalFormatting sqref="C13:C27">
    <cfRule type="cellIs" dxfId="4548" priority="16" operator="equal">
      <formula>"varies"</formula>
    </cfRule>
  </conditionalFormatting>
  <conditionalFormatting sqref="C40:C54">
    <cfRule type="cellIs" dxfId="4547" priority="15" operator="equal">
      <formula>"varies"</formula>
    </cfRule>
  </conditionalFormatting>
  <conditionalFormatting sqref="M13:M27">
    <cfRule type="cellIs" dxfId="4546" priority="14" operator="equal">
      <formula>"varies"</formula>
    </cfRule>
  </conditionalFormatting>
  <conditionalFormatting sqref="M40:M54">
    <cfRule type="cellIs" dxfId="4545" priority="13" operator="equal">
      <formula>"varies"</formula>
    </cfRule>
  </conditionalFormatting>
  <conditionalFormatting sqref="H14">
    <cfRule type="cellIs" dxfId="4544" priority="12" operator="equal">
      <formula>"varies"</formula>
    </cfRule>
  </conditionalFormatting>
  <conditionalFormatting sqref="H15">
    <cfRule type="cellIs" dxfId="4543" priority="11" operator="equal">
      <formula>"varies"</formula>
    </cfRule>
  </conditionalFormatting>
  <conditionalFormatting sqref="H16:H26">
    <cfRule type="cellIs" dxfId="4542" priority="10" operator="equal">
      <formula>"varies"</formula>
    </cfRule>
  </conditionalFormatting>
  <conditionalFormatting sqref="H41">
    <cfRule type="cellIs" dxfId="4541" priority="9" operator="equal">
      <formula>"varies"</formula>
    </cfRule>
  </conditionalFormatting>
  <conditionalFormatting sqref="H42">
    <cfRule type="cellIs" dxfId="4540" priority="8" operator="equal">
      <formula>"varies"</formula>
    </cfRule>
  </conditionalFormatting>
  <conditionalFormatting sqref="H43:H53">
    <cfRule type="cellIs" dxfId="4539" priority="7" operator="equal">
      <formula>"varies"</formula>
    </cfRule>
  </conditionalFormatting>
  <conditionalFormatting sqref="R14">
    <cfRule type="cellIs" dxfId="4538" priority="6" operator="equal">
      <formula>"varies"</formula>
    </cfRule>
  </conditionalFormatting>
  <conditionalFormatting sqref="R15">
    <cfRule type="cellIs" dxfId="4537" priority="5" operator="equal">
      <formula>"varies"</formula>
    </cfRule>
  </conditionalFormatting>
  <conditionalFormatting sqref="R16:R26">
    <cfRule type="cellIs" dxfId="4536" priority="4" operator="equal">
      <formula>"varies"</formula>
    </cfRule>
  </conditionalFormatting>
  <conditionalFormatting sqref="R41">
    <cfRule type="cellIs" dxfId="4535" priority="3" operator="equal">
      <formula>"varies"</formula>
    </cfRule>
  </conditionalFormatting>
  <conditionalFormatting sqref="R42">
    <cfRule type="cellIs" dxfId="4534" priority="2" operator="equal">
      <formula>"varies"</formula>
    </cfRule>
  </conditionalFormatting>
  <conditionalFormatting sqref="R43:R53">
    <cfRule type="cellIs" dxfId="4533"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1:AA67"/>
  <sheetViews>
    <sheetView showGridLines="0" workbookViewId="0">
      <selection activeCell="I2" sqref="I2"/>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788</v>
      </c>
      <c r="E7" s="332" t="s">
        <v>787</v>
      </c>
      <c r="F7" s="332"/>
      <c r="G7" s="332"/>
      <c r="H7" s="332"/>
      <c r="I7" s="332"/>
      <c r="J7" s="333"/>
      <c r="K7" s="132"/>
      <c r="L7" s="331"/>
      <c r="M7" s="332"/>
      <c r="N7" s="1012" t="s">
        <v>789</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790</v>
      </c>
      <c r="E34" s="332" t="s">
        <v>787</v>
      </c>
      <c r="F34" s="332"/>
      <c r="G34" s="332"/>
      <c r="H34" s="332"/>
      <c r="I34" s="332"/>
      <c r="J34" s="333"/>
      <c r="K34" s="132"/>
      <c r="L34" s="331"/>
      <c r="M34" s="332"/>
      <c r="N34" s="1012" t="s">
        <v>791</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989"/>
      <c r="T60" s="199"/>
      <c r="U60" s="162"/>
    </row>
    <row r="61" spans="2:21" ht="15.75">
      <c r="B61" s="316" t="s">
        <v>786</v>
      </c>
      <c r="C61" s="337"/>
      <c r="D61" s="29"/>
      <c r="E61" s="136"/>
      <c r="F61" s="136"/>
      <c r="G61" s="136"/>
      <c r="H61" s="136"/>
      <c r="I61" s="136"/>
      <c r="J61" s="136"/>
      <c r="K61" s="136"/>
      <c r="L61" s="136"/>
      <c r="M61" s="136"/>
      <c r="N61" s="136"/>
      <c r="O61" s="136"/>
      <c r="P61" s="157"/>
      <c r="Q61" s="2204">
        <f>G31+Q31+G58+Q58+'Pg 19 - 3.75 Fee Part 9 (2)'!G31+'Pg 19 - 3.75 Fee Part 9 (2)'!Q31+'Pg 19 - 3.75 Fee Part 9 (2)'!G58+'Pg 19 - 3.75 Fee Part 9 (2)'!Q58+'Pg 19 - 3.75 Fee Part 9 (3)'!G31+'Pg 19 - 3.75 Fee Part 9 (3)'!Q31+'Pg 19 - 3.75 Fee Part 9 (3)'!G58+'Pg 19 - 3.75 Fee Part 9 (3)'!Q58+'Pg 19 - 3.75 Fee Part 9 (4)'!G31+'Pg 19 - 3.75 Fee Part 9 (4)'!Q31+'Pg 19 - 3.75 Fee Part 9 (4)'!G58+'Pg 19 - 3.75 Fee Part 9 (4)'!Q58+'Pg 19 - 3.75 Fee Part 9 (5)'!G31+'Pg 19 - 3.75 Fee Part 9 (5)'!Q31+'Pg 19 - 3.75 Fee Part 9 (5)'!G58+'Pg 19 - 3.75 Fee Part 9 (5)'!Q58+'Pg 19 - 3.75 Fee Part 9 (6)'!G31+'Pg 19 - 3.75 Fee Part 9 (6)'!Q31+'Pg 19 - 3.75 Fee Part 9 (6)'!G58+'Pg 19 - 3.75 Fee Part 9 (6)'!Q58+'Pg 19 - 3.75 Fee Part 9 (7)'!G31+'Pg 19 - 3.75 Fee Part 9 (7)'!Q31+'Pg 19 - 3.75 Fee Part 9 (7)'!G58+'Pg 19 - 3.75 Fee Part 9 (7)'!Q58+'Pg 19 - 3.75 Fee Part 9 (8)'!G31+'Pg 19 - 3.75 Fee Part 9 (8)'!Q31+'Pg 19 - 3.75 Fee Part 9 (8)'!G58+'Pg 19 - 3.75 Fee Part 9 (8)'!Q58+'Pg 19 - 3.75 Fee Part 9 (9)'!G31+'Pg 19 - 3.75 Fee Part 9 (9)'!Q31+'Pg 19 - 3.75 Fee Part 9 (9)'!G58+'Pg 19 - 3.75 Fee Part 9 (9)'!Q58+'Pg 19 - 3.75 Fee Part 9 (10)'!G31+'Pg 19 - 3.75 Fee Part 9 (10)'!Q31+'Pg 19 - 3.75 Fee Part 9 (10)'!G58+'Pg 19 - 3.75 Fee Part 9 (10)'!Q58+'Pg 19 - 3.75 Fee Part 9 (11)'!G31+'Pg 19 - 3.75 Fee Part 9 (11)'!Q31+'Pg 19 - 3.75 Fee Part 9 (11)'!G58+'Pg 19 - 3.75 Fee Part 9 (11)'!Q58+'Pg 19 - 3.75 Fee Part 9 (12)'!G31+'Pg 19 - 3.75 Fee Part 9 (12)'!Q31+'Pg 19 - 3.75 Fee Part 9 (12)'!G58+'Pg 19 - 3.75 Fee Part 9 (12)'!Q58+'Pg 19 - 3.75 Fee Part 9 (13)'!G31+'Pg 19 - 3.75 Fee Part 9 (13)'!Q31+'Pg 19 - 3.75 Fee Part 9 (13)'!G58+'Pg 19 - 3.75 Fee Part 9 (13)'!Q58+'Pg 19 - 3.75 Fee Part 9 (14)'!G31+'Pg 19 - 3.75 Fee Part 9 (14)'!G58+'Pg 19 - 3.75 Fee Part 9 (14)'!Q31+'Pg 19 - 3.75 Fee Part 9 (14)'!Q58+'Pg 19 - 3.75 Fee Part 9 (15)'!G31+'Pg 19 - 3.75 Fee Part 9 (15)'!Q31+'Pg 19 - 3.75 Fee Part 9 (15)'!G58+'Pg 19 - 3.75 Fee Part 9 (15)'!Q58+'Pg 19 - 3.75 Fee Part 9 (16)'!G31+'Pg 19 - 3.75 Fee Part 9 (16)'!Q31+'Pg 19 - 3.75 Fee Part 9 (16)'!G58+'Pg 19 - 3.75 Fee Part 9 (16)'!Q58+'Pg 19 - 3.75 Fee Part 9 (17)'!G31+'Pg 19 - 3.75 Fee Part 9 (17)'!Q31+'Pg 19 - 3.75 Fee Part 9 (17)'!G58+'Pg 19 - 3.75 Fee Part 9 (17)'!Q58+'Pg 19 - 3.75 Fee Part 9 (18)'!G31+'Pg 19 - 3.75 Fee Part 9 (18)'!Q31+'Pg 19 - 3.75 Fee Part 9 (18)'!G58+'Pg 19 - 3.75 Fee Part 9 (18)'!Q58+'Pg 19 - 3.75 Fee Part 9 (19)'!G31+'Pg 19 - 3.75 Fee Part 9 (19)'!Q31+'Pg 19 - 3.75 Fee Part 9 (19)'!G58+'Pg 19 - 3.75 Fee Part 9 (19)'!Q58+'Pg 19 - 3.75 Fee Part 9 (20)'!G31+'Pg 19 - 3.75 Fee Part 9 (20)'!Q31+'Pg 19 - 3.75 Fee Part 9 (20)'!G58+'Pg 19 - 3.75 Fee Part 9 (20)'!Q58+'Pg 19 - 3.75 Fee Part 9 (21)'!G31+'Pg 19 - 3.75 Fee Part 9 (21)'!Q31+'Pg 19 - 3.75 Fee Part 9 (21)'!G58+'Pg 19 - 3.75 Fee Part 9 (21)'!Q58+'Pg 19 - 3.75 Fee Part 9 (22)'!G31+'Pg 19 - 3.75 Fee Part 9 (22)'!Q31+'Pg 19 - 3.75 Fee Part 9 (22)'!G58+'Pg 19 - 3.75 Fee Part 9 (22)'!Q58+'Pg 19 - 3.75 Fee Part 9 (23)'!G31+'Pg 19 - 3.75 Fee Part 9 (23)'!Q31+'Pg 19 - 3.75 Fee Part 9 (23)'!G58+'Pg 19 - 3.75 Fee Part 9 (23)'!Q58+'Pg 19 - 3.75 Fee Part 9 (24)'!G31+'Pg 19 - 3.75 Fee Part 9 (24)'!Q31+'Pg 19 - 3.75 Fee Part 9 (24)'!G58+'Pg 19 - 3.75 Fee Part 9 (24)'!Q58+'Pg 19 - 3.75 Fee Part 9 (25)'!G31+'Pg 19 - 3.75 Fee Part 9 (25)'!Q31+'Pg 19 - 3.75 Fee Part 9 (25)'!G58+'Pg 19 - 3.75 Fee Part 9 (25)'!Q58+'Pg 19 - 3.75 Fee Part 9 (26)'!G31+'Pg 19 - 3.75 Fee Part 9 (26)'!Q31+'Pg 19 - 3.75 Fee Part 9 (26)'!G58+'Pg 19 - 3.75 Fee Part 9 (26)'!Q58+'Pg 19 - 3.75 Fee Part 9 (27)'!G31+'Pg 19 - 3.75 Fee Part 9 (27)'!Q31+'Pg 19 - 3.75 Fee Part 9 (27)'!G58+'Pg 19 - 3.75 Fee Part 9 (27)'!Q58+'Pg 19 - 3.75 Fee Part 9 (28)'!G31+'Pg 19 - 3.75 Fee Part 9 (28)'!Q31+'Pg 19 - 3.75 Fee Part 9 (28)'!G58+'Pg 19 - 3.75 Fee Part 9 (28)'!Q58+'Pg 19 - 3.75 Fee Part 9 (29)'!G31+'Pg 19 - 3.75 Fee Part 9 (29)'!Q31+'Pg 19 - 3.75 Fee Part 9 (29)'!G58+'Pg 19 - 3.75 Fee Part 9 (29)'!Q58+'Pg 19 - 3.75 Fee Part 9 (30)'!G31+'Pg 19 - 3.75 Fee Part 9 (30)'!Q31+'Pg 19 - 3.75 Fee Part 9 (30)'!G58+'Pg 19 - 3.75 Fee Part 9 (30)'!Q58+'Pg 19 - 3.75 Fee Part 9 (31)'!G31+'Pg 19 - 3.75 Fee Part 9 (31)'!Q31+'Pg 19 - 3.75 Fee Part 9 (31)'!G58+'Pg 19 - 3.75 Fee Part 9 (31)'!Q58+'Pg 19 - 3.75 Fee Part 9 (32)'!G31+'Pg 19 - 3.75 Fee Part 9 (32)'!Q31+'Pg 19 - 3.75 Fee Part 9 (32)'!G58+'Pg 19 - 3.75 Fee Part 9 (32)'!Q58+'Pg 19 - 3.75 Fee Part 9 (33)'!G31+'Pg 19 - 3.75 Fee Part 9 (33)'!Q31+'Pg 19 - 3.75 Fee Part 9 (33)'!G58+'Pg 19 - 3.75 Fee Part 9 (33)'!Q58+'Pg 19 - 3.75 Fee Part 9 (34)'!G31+'Pg 19 - 3.75 Fee Part 9 (34)'!Q31+'Pg 19 - 3.75 Fee Part 9 (34)'!G58+'Pg 19 - 3.75 Fee Part 9 (34)'!Q58+'Pg 19 - 3.75 Fee Part 9 (35)'!G31+'Pg 19 - 3.75 Fee Part 9 (35)'!Q31+'Pg 19 - 3.75 Fee Part 9 (35)'!G58+'Pg 19 - 3.75 Fee Part 9 (35)'!Q58+'Pg 19 - 3.75 Fee Part 9 (36)'!G31+'Pg 19 - 3.75 Fee Part 9 (36)'!Q31+'Pg 19 - 3.75 Fee Part 9 (36)'!G58+'Pg 19 - 3.75 Fee Part 9 (36)'!Q58+'Pg 19 - 3.75 Fee Part 9 (37)'!G31+'Pg 19 - 3.75 Fee Part 9 (37)'!Q31+'Pg 19 - 3.75 Fee Part 9 (37)'!G58+'Pg 19 - 3.75 Fee Part 9 (37)'!Q58+'Pg 19 - 3.75 Fee Part 9 (38)'!G31+'Pg 19 - 3.75 Fee Part 9 (38)'!Q31+'Pg 19 - 3.75 Fee Part 9 (38)'!G58+'Pg 19 - 3.75 Fee Part 9 (38)'!Q58+'Pg 19 - 3.75 Fee Part 9 (39)'!G31+'Pg 19 - 3.75 Fee Part 9 (39)'!Q31+'Pg 19 - 3.75 Fee Part 9 (39)'!G58+'Pg 19 - 3.75 Fee Part 9 (39)'!Q58+'Pg 19 - 3.75 Fee Part 9 (40)'!G31+'Pg 19 - 3.75 Fee Part 9 (40)'!Q31+'Pg 19 - 3.75 Fee Part 9 (40)'!G58+'Pg 19 - 3.75 Fee Part 9 (40)'!Q58</f>
        <v>0</v>
      </c>
      <c r="R61" s="2205"/>
      <c r="S61" s="2206"/>
      <c r="T61" s="194"/>
      <c r="U61" s="162"/>
    </row>
    <row r="62" spans="2:21" ht="12" customHeight="1">
      <c r="B62" s="200" t="s">
        <v>672</v>
      </c>
      <c r="C62" s="206"/>
      <c r="D62" s="29"/>
      <c r="E62" s="136"/>
      <c r="F62" s="136"/>
      <c r="G62" s="136"/>
      <c r="H62" s="136"/>
      <c r="I62" s="136"/>
      <c r="J62" s="136"/>
      <c r="K62" s="136"/>
      <c r="L62" s="136"/>
      <c r="M62" s="136"/>
      <c r="N62" s="136"/>
      <c r="O62" s="136"/>
      <c r="P62" s="227" t="s">
        <v>987</v>
      </c>
      <c r="Q62" s="2207"/>
      <c r="R62" s="2207"/>
      <c r="S62" s="2208"/>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2194">
        <f>G29+Q29+G56+Q56+'Pg 19 - 3.75 Fee Part 9 (2)'!Q29+'Pg 19 - 3.75 Fee Part 9 (2)'!G29+'Pg 19 - 3.75 Fee Part 9 (2)'!G56+'Pg 19 - 3.75 Fee Part 9 (2)'!Q56+'Pg 19 - 3.75 Fee Part 9 (3)'!G29+'Pg 19 - 3.75 Fee Part 9 (3)'!Q29+'Pg 19 - 3.75 Fee Part 9 (3)'!G56+'Pg 19 - 3.75 Fee Part 9 (3)'!Q56+'Pg 19 - 3.75 Fee Part 9 (4)'!G29+'Pg 19 - 3.75 Fee Part 9 (4)'!Q29+'Pg 19 - 3.75 Fee Part 9 (4)'!G56+'Pg 19 - 3.75 Fee Part 9 (4)'!Q56+'Pg 19 - 3.75 Fee Part 9 (5)'!G29+'Pg 19 - 3.75 Fee Part 9 (5)'!Q29+'Pg 19 - 3.75 Fee Part 9 (5)'!G56+'Pg 19 - 3.75 Fee Part 9 (5)'!Q56+'Pg 19 - 3.75 Fee Part 9 (6)'!G29+'Pg 19 - 3.75 Fee Part 9 (6)'!Q29+'Pg 19 - 3.75 Fee Part 9 (6)'!G56+'Pg 19 - 3.75 Fee Part 9 (6)'!Q56+'Pg 19 - 3.75 Fee Part 9 (7)'!G29+'Pg 19 - 3.75 Fee Part 9 (7)'!Q29+'Pg 19 - 3.75 Fee Part 9 (7)'!G56+'Pg 19 - 3.75 Fee Part 9 (7)'!Q56+'Pg 19 - 3.75 Fee Part 9 (8)'!G29+'Pg 19 - 3.75 Fee Part 9 (8)'!Q29+'Pg 19 - 3.75 Fee Part 9 (8)'!G56+'Pg 19 - 3.75 Fee Part 9 (8)'!Q56+'Pg 19 - 3.75 Fee Part 9 (9)'!G29+'Pg 19 - 3.75 Fee Part 9 (9)'!Q29+'Pg 19 - 3.75 Fee Part 9 (9)'!G56+'Pg 19 - 3.75 Fee Part 9 (9)'!Q56+'Pg 19 - 3.75 Fee Part 9 (10)'!G29+'Pg 19 - 3.75 Fee Part 9 (10)'!Q29+'Pg 19 - 3.75 Fee Part 9 (10)'!G56+'Pg 19 - 3.75 Fee Part 9 (10)'!Q56+'Pg 19 - 3.75 Fee Part 9 (11)'!G29+'Pg 19 - 3.75 Fee Part 9 (11)'!Q29+'Pg 19 - 3.75 Fee Part 9 (11)'!G56+'Pg 19 - 3.75 Fee Part 9 (11)'!Q56+'Pg 19 - 3.75 Fee Part 9 (12)'!G29+'Pg 19 - 3.75 Fee Part 9 (12)'!Q29+'Pg 19 - 3.75 Fee Part 9 (12)'!G56+'Pg 19 - 3.75 Fee Part 9 (12)'!Q56+'Pg 19 - 3.75 Fee Part 9 (13)'!G29+'Pg 19 - 3.75 Fee Part 9 (13)'!Q29+'Pg 19 - 3.75 Fee Part 9 (13)'!G56+'Pg 19 - 3.75 Fee Part 9 (13)'!Q56+'Pg 19 - 3.75 Fee Part 9 (14)'!G29+'Pg 19 - 3.75 Fee Part 9 (14)'!Q29+'Pg 19 - 3.75 Fee Part 9 (14)'!G56+'Pg 19 - 3.75 Fee Part 9 (14)'!Q56+'Pg 19 - 3.75 Fee Part 9 (15)'!G29+'Pg 19 - 3.75 Fee Part 9 (15)'!Q29+'Pg 19 - 3.75 Fee Part 9 (15)'!G56+'Pg 19 - 3.75 Fee Part 9 (15)'!Q56+'Pg 19 - 3.75 Fee Part 9 (16)'!G29+'Pg 19 - 3.75 Fee Part 9 (16)'!Q29+'Pg 19 - 3.75 Fee Part 9 (16)'!G56+'Pg 19 - 3.75 Fee Part 9 (16)'!Q56+'Pg 19 - 3.75 Fee Part 9 (17)'!G29+'Pg 19 - 3.75 Fee Part 9 (17)'!Q29+'Pg 19 - 3.75 Fee Part 9 (17)'!G56+'Pg 19 - 3.75 Fee Part 9 (17)'!Q56+'Pg 19 - 3.75 Fee Part 9 (18)'!G29+'Pg 19 - 3.75 Fee Part 9 (18)'!Q29+'Pg 19 - 3.75 Fee Part 9 (18)'!G56+'Pg 19 - 3.75 Fee Part 9 (18)'!Q56+'Pg 19 - 3.75 Fee Part 9 (19)'!G29+'Pg 19 - 3.75 Fee Part 9 (19)'!Q29+'Pg 19 - 3.75 Fee Part 9 (19)'!G56+'Pg 19 - 3.75 Fee Part 9 (19)'!Q56+'Pg 19 - 3.75 Fee Part 9 (20)'!G29+'Pg 19 - 3.75 Fee Part 9 (20)'!Q29+'Pg 19 - 3.75 Fee Part 9 (20)'!G56+'Pg 19 - 3.75 Fee Part 9 (20)'!Q56+'Pg 19 - 3.75 Fee Part 9 (21)'!G29+'Pg 19 - 3.75 Fee Part 9 (21)'!Q29+'Pg 19 - 3.75 Fee Part 9 (21)'!G56+'Pg 19 - 3.75 Fee Part 9 (21)'!Q56+'Pg 19 - 3.75 Fee Part 9 (22)'!G29+'Pg 19 - 3.75 Fee Part 9 (22)'!Q29+'Pg 19 - 3.75 Fee Part 9 (22)'!G56+'Pg 19 - 3.75 Fee Part 9 (22)'!Q56+'Pg 19 - 3.75 Fee Part 9 (23)'!G29+'Pg 19 - 3.75 Fee Part 9 (23)'!Q29+'Pg 19 - 3.75 Fee Part 9 (23)'!G56+'Pg 19 - 3.75 Fee Part 9 (23)'!Q56+'Pg 19 - 3.75 Fee Part 9 (24)'!G29+'Pg 19 - 3.75 Fee Part 9 (24)'!Q29+'Pg 19 - 3.75 Fee Part 9 (24)'!G56+'Pg 19 - 3.75 Fee Part 9 (24)'!Q56+'Pg 19 - 3.75 Fee Part 9 (25)'!G29+'Pg 19 - 3.75 Fee Part 9 (25)'!Q29+'Pg 19 - 3.75 Fee Part 9 (25)'!G56+'Pg 19 - 3.75 Fee Part 9 (25)'!Q56+'Pg 19 - 3.75 Fee Part 9 (26)'!G29+'Pg 19 - 3.75 Fee Part 9 (26)'!Q29+'Pg 19 - 3.75 Fee Part 9 (26)'!G56+'Pg 19 - 3.75 Fee Part 9 (26)'!Q56+'Pg 19 - 3.75 Fee Part 9 (27)'!G29+'Pg 19 - 3.75 Fee Part 9 (27)'!Q29+'Pg 19 - 3.75 Fee Part 9 (27)'!G56+'Pg 19 - 3.75 Fee Part 9 (27)'!Q56+'Pg 19 - 3.75 Fee Part 9 (28)'!G29+'Pg 19 - 3.75 Fee Part 9 (28)'!Q29+'Pg 19 - 3.75 Fee Part 9 (28)'!G56+'Pg 19 - 3.75 Fee Part 9 (28)'!Q56+'Pg 19 - 3.75 Fee Part 9 (29)'!G29+'Pg 19 - 3.75 Fee Part 9 (29)'!Q29+'Pg 19 - 3.75 Fee Part 9 (29)'!G56+'Pg 19 - 3.75 Fee Part 9 (29)'!Q56+'Pg 19 - 3.75 Fee Part 9 (30)'!G29+'Pg 19 - 3.75 Fee Part 9 (30)'!Q29+'Pg 19 - 3.75 Fee Part 9 (30)'!G56+'Pg 19 - 3.75 Fee Part 9 (30)'!Q56+'Pg 19 - 3.75 Fee Part 9 (31)'!G29+'Pg 19 - 3.75 Fee Part 9 (31)'!Q29+'Pg 19 - 3.75 Fee Part 9 (31)'!G56+'Pg 19 - 3.75 Fee Part 9 (31)'!Q56+'Pg 19 - 3.75 Fee Part 9 (32)'!G29+'Pg 19 - 3.75 Fee Part 9 (32)'!Q29+'Pg 19 - 3.75 Fee Part 9 (32)'!G56+'Pg 19 - 3.75 Fee Part 9 (32)'!Q56+'Pg 19 - 3.75 Fee Part 9 (33)'!G29+'Pg 19 - 3.75 Fee Part 9 (33)'!Q29+'Pg 19 - 3.75 Fee Part 9 (33)'!G56+'Pg 19 - 3.75 Fee Part 9 (33)'!Q56+'Pg 19 - 3.75 Fee Part 9 (34)'!G29+'Pg 19 - 3.75 Fee Part 9 (34)'!Q29+'Pg 19 - 3.75 Fee Part 9 (34)'!G56+'Pg 19 - 3.75 Fee Part 9 (34)'!Q56+'Pg 19 - 3.75 Fee Part 9 (35)'!G29+'Pg 19 - 3.75 Fee Part 9 (35)'!Q29+'Pg 19 - 3.75 Fee Part 9 (35)'!G56+'Pg 19 - 3.75 Fee Part 9 (35)'!Q56+'Pg 19 - 3.75 Fee Part 9 (36)'!G29+'Pg 19 - 3.75 Fee Part 9 (36)'!Q29+'Pg 19 - 3.75 Fee Part 9 (36)'!G56+'Pg 19 - 3.75 Fee Part 9 (36)'!Q56+'Pg 19 - 3.75 Fee Part 9 (37)'!G29+'Pg 19 - 3.75 Fee Part 9 (37)'!Q29+'Pg 19 - 3.75 Fee Part 9 (37)'!G56+'Pg 19 - 3.75 Fee Part 9 (37)'!Q56+'Pg 19 - 3.75 Fee Part 9 (38)'!G29+'Pg 19 - 3.75 Fee Part 9 (38)'!Q29+'Pg 19 - 3.75 Fee Part 9 (38)'!G56+'Pg 19 - 3.75 Fee Part 9 (38)'!Q56+'Pg 19 - 3.75 Fee Part 9 (39)'!G29+'Pg 19 - 3.75 Fee Part 9 (39)'!Q29+'Pg 19 - 3.75 Fee Part 9 (39)'!G56+'Pg 19 - 3.75 Fee Part 9 (39)'!Q56+'Pg 19 - 3.75 Fee Part 9 (40)'!G29+'Pg 19 - 3.75 Fee Part 9 (40)'!Q29+'Pg 19 - 3.75 Fee Part 9 (40)'!G56+'Pg 19 - 3.75 Fee Part 9 (40)'!Q56</f>
        <v>0</v>
      </c>
      <c r="R66" s="2194"/>
      <c r="S66" s="2194"/>
    </row>
    <row r="67" spans="2:19">
      <c r="B67" s="123"/>
      <c r="C67" s="123"/>
      <c r="D67" s="123"/>
      <c r="E67" s="150"/>
      <c r="F67" s="150"/>
      <c r="G67" s="150"/>
      <c r="H67" s="150"/>
      <c r="I67" s="150"/>
      <c r="J67" s="150"/>
      <c r="K67" s="150"/>
      <c r="L67" s="150"/>
      <c r="M67" s="150"/>
      <c r="N67" s="150"/>
      <c r="O67" s="150"/>
      <c r="P67" s="150"/>
      <c r="Q67" s="150"/>
      <c r="R67" s="150"/>
      <c r="S67" s="991" t="s">
        <v>208</v>
      </c>
    </row>
  </sheetData>
  <sheetProtection password="93EE" sheet="1" objects="1" scenarios="1"/>
  <mergeCells count="155">
    <mergeCell ref="Q66:S66"/>
    <mergeCell ref="S15:T15"/>
    <mergeCell ref="S17:T17"/>
    <mergeCell ref="I20:J20"/>
    <mergeCell ref="P20:Q20"/>
    <mergeCell ref="I42:J42"/>
    <mergeCell ref="P42:Q42"/>
    <mergeCell ref="S42:T42"/>
    <mergeCell ref="P17:Q17"/>
    <mergeCell ref="S24:T24"/>
    <mergeCell ref="S21:T21"/>
    <mergeCell ref="S19:T19"/>
    <mergeCell ref="S25:T25"/>
    <mergeCell ref="S23:T23"/>
    <mergeCell ref="S22:T22"/>
    <mergeCell ref="S20:T20"/>
    <mergeCell ref="I18:J18"/>
    <mergeCell ref="S18:T18"/>
    <mergeCell ref="P22:Q22"/>
    <mergeCell ref="I22:J22"/>
    <mergeCell ref="P15:Q15"/>
    <mergeCell ref="I15:J15"/>
    <mergeCell ref="I16:J16"/>
    <mergeCell ref="P19:Q19"/>
    <mergeCell ref="G31:I31"/>
    <mergeCell ref="Q31:S31"/>
    <mergeCell ref="P18:Q18"/>
    <mergeCell ref="I13:J13"/>
    <mergeCell ref="S13:T13"/>
    <mergeCell ref="B10:I10"/>
    <mergeCell ref="U3:U4"/>
    <mergeCell ref="B6:T6"/>
    <mergeCell ref="U6:U8"/>
    <mergeCell ref="D8:I8"/>
    <mergeCell ref="N8:S8"/>
    <mergeCell ref="F13:G13"/>
    <mergeCell ref="L10:S10"/>
    <mergeCell ref="F14:G14"/>
    <mergeCell ref="S12:T12"/>
    <mergeCell ref="P13:Q13"/>
    <mergeCell ref="F12:G12"/>
    <mergeCell ref="I12:J12"/>
    <mergeCell ref="P12:Q12"/>
    <mergeCell ref="I14:J14"/>
    <mergeCell ref="P14:Q14"/>
    <mergeCell ref="G30:I30"/>
    <mergeCell ref="F15:G15"/>
    <mergeCell ref="F17:G17"/>
    <mergeCell ref="F16:G16"/>
    <mergeCell ref="S14:T14"/>
    <mergeCell ref="I23:J23"/>
    <mergeCell ref="P16:Q16"/>
    <mergeCell ref="S16:T16"/>
    <mergeCell ref="I17:J17"/>
    <mergeCell ref="I19:J19"/>
    <mergeCell ref="F26:G26"/>
    <mergeCell ref="I26:J26"/>
    <mergeCell ref="F23:G23"/>
    <mergeCell ref="G29:I29"/>
    <mergeCell ref="Q29:S29"/>
    <mergeCell ref="P24:Q24"/>
    <mergeCell ref="F21:G21"/>
    <mergeCell ref="I27:J27"/>
    <mergeCell ref="P25:Q25"/>
    <mergeCell ref="S27:T27"/>
    <mergeCell ref="P21:Q21"/>
    <mergeCell ref="F18:G18"/>
    <mergeCell ref="P23:Q23"/>
    <mergeCell ref="F25:G25"/>
    <mergeCell ref="I25:J25"/>
    <mergeCell ref="G28:I28"/>
    <mergeCell ref="Q28:S28"/>
    <mergeCell ref="P26:Q26"/>
    <mergeCell ref="S26:T26"/>
    <mergeCell ref="P27:Q27"/>
    <mergeCell ref="F27:G27"/>
    <mergeCell ref="F19:G19"/>
    <mergeCell ref="I21:J21"/>
    <mergeCell ref="F22:G22"/>
    <mergeCell ref="F24:G24"/>
    <mergeCell ref="I24:J24"/>
    <mergeCell ref="F20:G20"/>
    <mergeCell ref="F43:G43"/>
    <mergeCell ref="I43:J43"/>
    <mergeCell ref="S43:T43"/>
    <mergeCell ref="S40:T40"/>
    <mergeCell ref="F42:G42"/>
    <mergeCell ref="I39:J39"/>
    <mergeCell ref="P39:Q39"/>
    <mergeCell ref="N35:S35"/>
    <mergeCell ref="L37:S37"/>
    <mergeCell ref="P43:Q43"/>
    <mergeCell ref="F41:G41"/>
    <mergeCell ref="I41:J41"/>
    <mergeCell ref="P40:Q40"/>
    <mergeCell ref="D35:I35"/>
    <mergeCell ref="F40:G40"/>
    <mergeCell ref="I40:J40"/>
    <mergeCell ref="B37:I37"/>
    <mergeCell ref="S39:T39"/>
    <mergeCell ref="F50:G50"/>
    <mergeCell ref="I50:J50"/>
    <mergeCell ref="P50:Q50"/>
    <mergeCell ref="F49:G49"/>
    <mergeCell ref="I45:J45"/>
    <mergeCell ref="P41:Q41"/>
    <mergeCell ref="S41:T41"/>
    <mergeCell ref="F39:G39"/>
    <mergeCell ref="I49:J49"/>
    <mergeCell ref="P48:Q48"/>
    <mergeCell ref="F47:G47"/>
    <mergeCell ref="I47:J47"/>
    <mergeCell ref="F46:G46"/>
    <mergeCell ref="I46:J46"/>
    <mergeCell ref="F44:G44"/>
    <mergeCell ref="I44:J44"/>
    <mergeCell ref="I48:J48"/>
    <mergeCell ref="F45:G45"/>
    <mergeCell ref="P46:Q46"/>
    <mergeCell ref="F48:G48"/>
    <mergeCell ref="P45:Q45"/>
    <mergeCell ref="S44:T44"/>
    <mergeCell ref="S46:T46"/>
    <mergeCell ref="P49:Q49"/>
    <mergeCell ref="S49:T49"/>
    <mergeCell ref="S45:T45"/>
    <mergeCell ref="P47:Q47"/>
    <mergeCell ref="S47:T47"/>
    <mergeCell ref="P44:Q44"/>
    <mergeCell ref="S48:T48"/>
    <mergeCell ref="S50:T50"/>
    <mergeCell ref="P52:Q52"/>
    <mergeCell ref="S52:T52"/>
    <mergeCell ref="Q61:S62"/>
    <mergeCell ref="F54:G54"/>
    <mergeCell ref="I54:J54"/>
    <mergeCell ref="P54:Q54"/>
    <mergeCell ref="S54:T54"/>
    <mergeCell ref="G55:I55"/>
    <mergeCell ref="Q55:S55"/>
    <mergeCell ref="G56:I56"/>
    <mergeCell ref="G58:I58"/>
    <mergeCell ref="Q58:S58"/>
    <mergeCell ref="G57:I57"/>
    <mergeCell ref="F51:G51"/>
    <mergeCell ref="I51:J51"/>
    <mergeCell ref="P51:Q51"/>
    <mergeCell ref="S51:T51"/>
    <mergeCell ref="F53:G53"/>
    <mergeCell ref="I53:J53"/>
    <mergeCell ref="P53:Q53"/>
    <mergeCell ref="Q56:S56"/>
    <mergeCell ref="F52:G52"/>
    <mergeCell ref="I52:J52"/>
    <mergeCell ref="S53:T53"/>
  </mergeCells>
  <conditionalFormatting sqref="C13:D27 C40:D54 M13:N27 M40:N54 H14:H26 H41:H53 R14:R26 R41:R53">
    <cfRule type="cellIs" dxfId="4532" priority="133" operator="equal">
      <formula>"varies"</formula>
    </cfRule>
  </conditionalFormatting>
  <conditionalFormatting sqref="D13:D27">
    <cfRule type="cellIs" dxfId="4531" priority="107" operator="equal">
      <formula>"varies"</formula>
    </cfRule>
  </conditionalFormatting>
  <conditionalFormatting sqref="N13:N27">
    <cfRule type="cellIs" dxfId="4530" priority="106" operator="equal">
      <formula>"varies"</formula>
    </cfRule>
  </conditionalFormatting>
  <conditionalFormatting sqref="N40:N54">
    <cfRule type="cellIs" dxfId="4529" priority="105" operator="equal">
      <formula>"varies"</formula>
    </cfRule>
  </conditionalFormatting>
  <conditionalFormatting sqref="N40:N54">
    <cfRule type="cellIs" dxfId="4528" priority="104" operator="equal">
      <formula>"varies"</formula>
    </cfRule>
  </conditionalFormatting>
  <conditionalFormatting sqref="D40:D54">
    <cfRule type="cellIs" dxfId="4527" priority="103" operator="equal">
      <formula>"varies"</formula>
    </cfRule>
  </conditionalFormatting>
  <conditionalFormatting sqref="D40:D54">
    <cfRule type="cellIs" dxfId="4526" priority="102" operator="equal">
      <formula>"varies"</formula>
    </cfRule>
  </conditionalFormatting>
  <conditionalFormatting sqref="N40:N54">
    <cfRule type="cellIs" dxfId="4525" priority="101" operator="equal">
      <formula>"varies"</formula>
    </cfRule>
  </conditionalFormatting>
  <conditionalFormatting sqref="N13:N27">
    <cfRule type="cellIs" dxfId="4524" priority="100" operator="equal">
      <formula>"varies"</formula>
    </cfRule>
  </conditionalFormatting>
  <conditionalFormatting sqref="D40:D54">
    <cfRule type="cellIs" dxfId="4523" priority="99" operator="equal">
      <formula>"varies"</formula>
    </cfRule>
  </conditionalFormatting>
  <conditionalFormatting sqref="N40:N54">
    <cfRule type="cellIs" dxfId="4522" priority="98" operator="equal">
      <formula>"varies"</formula>
    </cfRule>
  </conditionalFormatting>
  <conditionalFormatting sqref="C13:C27">
    <cfRule type="cellIs" dxfId="4521" priority="97" operator="equal">
      <formula>"varies"</formula>
    </cfRule>
  </conditionalFormatting>
  <conditionalFormatting sqref="C40:C54">
    <cfRule type="cellIs" dxfId="4520" priority="96" operator="equal">
      <formula>"varies"</formula>
    </cfRule>
  </conditionalFormatting>
  <conditionalFormatting sqref="M13:M27">
    <cfRule type="cellIs" dxfId="4519" priority="95" operator="equal">
      <formula>"varies"</formula>
    </cfRule>
  </conditionalFormatting>
  <conditionalFormatting sqref="M40:M54">
    <cfRule type="cellIs" dxfId="4518" priority="94" operator="equal">
      <formula>"varies"</formula>
    </cfRule>
  </conditionalFormatting>
  <conditionalFormatting sqref="H14">
    <cfRule type="cellIs" dxfId="4517" priority="93" operator="equal">
      <formula>"varies"</formula>
    </cfRule>
  </conditionalFormatting>
  <conditionalFormatting sqref="H15">
    <cfRule type="cellIs" dxfId="4516" priority="92" operator="equal">
      <formula>"varies"</formula>
    </cfRule>
  </conditionalFormatting>
  <conditionalFormatting sqref="H16:H26">
    <cfRule type="cellIs" dxfId="4515" priority="91" operator="equal">
      <formula>"varies"</formula>
    </cfRule>
  </conditionalFormatting>
  <conditionalFormatting sqref="H41">
    <cfRule type="cellIs" dxfId="4514" priority="90" operator="equal">
      <formula>"varies"</formula>
    </cfRule>
  </conditionalFormatting>
  <conditionalFormatting sqref="H42">
    <cfRule type="cellIs" dxfId="4513" priority="89" operator="equal">
      <formula>"varies"</formula>
    </cfRule>
  </conditionalFormatting>
  <conditionalFormatting sqref="H43:H53">
    <cfRule type="cellIs" dxfId="4512" priority="88" operator="equal">
      <formula>"varies"</formula>
    </cfRule>
  </conditionalFormatting>
  <conditionalFormatting sqref="R14">
    <cfRule type="cellIs" dxfId="4511" priority="87" operator="equal">
      <formula>"varies"</formula>
    </cfRule>
  </conditionalFormatting>
  <conditionalFormatting sqref="R15">
    <cfRule type="cellIs" dxfId="4510" priority="86" operator="equal">
      <formula>"varies"</formula>
    </cfRule>
  </conditionalFormatting>
  <conditionalFormatting sqref="R16:R26">
    <cfRule type="cellIs" dxfId="4509" priority="85" operator="equal">
      <formula>"varies"</formula>
    </cfRule>
  </conditionalFormatting>
  <conditionalFormatting sqref="R41">
    <cfRule type="cellIs" dxfId="4508" priority="84" operator="equal">
      <formula>"varies"</formula>
    </cfRule>
  </conditionalFormatting>
  <conditionalFormatting sqref="R42">
    <cfRule type="cellIs" dxfId="4507" priority="83" operator="equal">
      <formula>"varies"</formula>
    </cfRule>
  </conditionalFormatting>
  <conditionalFormatting sqref="R43:R53">
    <cfRule type="cellIs" dxfId="4506" priority="82" operator="equal">
      <formula>"varies"</formula>
    </cfRule>
  </conditionalFormatting>
  <conditionalFormatting sqref="C40">
    <cfRule type="cellIs" dxfId="4505" priority="81" operator="equal">
      <formula>"varies"</formula>
    </cfRule>
  </conditionalFormatting>
  <conditionalFormatting sqref="D13:D27">
    <cfRule type="cellIs" dxfId="4504" priority="80" operator="equal">
      <formula>"varies"</formula>
    </cfRule>
  </conditionalFormatting>
  <conditionalFormatting sqref="N13:N27">
    <cfRule type="cellIs" dxfId="4503" priority="79" operator="equal">
      <formula>"varies"</formula>
    </cfRule>
  </conditionalFormatting>
  <conditionalFormatting sqref="N40:N54">
    <cfRule type="cellIs" dxfId="4502" priority="78" operator="equal">
      <formula>"varies"</formula>
    </cfRule>
  </conditionalFormatting>
  <conditionalFormatting sqref="N40:N54">
    <cfRule type="cellIs" dxfId="4501" priority="77" operator="equal">
      <formula>"varies"</formula>
    </cfRule>
  </conditionalFormatting>
  <conditionalFormatting sqref="D40:D54">
    <cfRule type="cellIs" dxfId="4500" priority="76" operator="equal">
      <formula>"varies"</formula>
    </cfRule>
  </conditionalFormatting>
  <conditionalFormatting sqref="D40:D54">
    <cfRule type="cellIs" dxfId="4499" priority="75" operator="equal">
      <formula>"varies"</formula>
    </cfRule>
  </conditionalFormatting>
  <conditionalFormatting sqref="N40:N54">
    <cfRule type="cellIs" dxfId="4498" priority="74" operator="equal">
      <formula>"varies"</formula>
    </cfRule>
  </conditionalFormatting>
  <conditionalFormatting sqref="N13:N27">
    <cfRule type="cellIs" dxfId="4497" priority="73" operator="equal">
      <formula>"varies"</formula>
    </cfRule>
  </conditionalFormatting>
  <conditionalFormatting sqref="D40:D54">
    <cfRule type="cellIs" dxfId="4496" priority="72" operator="equal">
      <formula>"varies"</formula>
    </cfRule>
  </conditionalFormatting>
  <conditionalFormatting sqref="N40:N54">
    <cfRule type="cellIs" dxfId="4495" priority="71" operator="equal">
      <formula>"varies"</formula>
    </cfRule>
  </conditionalFormatting>
  <conditionalFormatting sqref="C13:C27">
    <cfRule type="cellIs" dxfId="4494" priority="70" operator="equal">
      <formula>"varies"</formula>
    </cfRule>
  </conditionalFormatting>
  <conditionalFormatting sqref="C40:C54">
    <cfRule type="cellIs" dxfId="4493" priority="69" operator="equal">
      <formula>"varies"</formula>
    </cfRule>
  </conditionalFormatting>
  <conditionalFormatting sqref="M13:M27">
    <cfRule type="cellIs" dxfId="4492" priority="68" operator="equal">
      <formula>"varies"</formula>
    </cfRule>
  </conditionalFormatting>
  <conditionalFormatting sqref="M40:M54">
    <cfRule type="cellIs" dxfId="4491" priority="67" operator="equal">
      <formula>"varies"</formula>
    </cfRule>
  </conditionalFormatting>
  <conditionalFormatting sqref="H14">
    <cfRule type="cellIs" dxfId="4490" priority="66" operator="equal">
      <formula>"varies"</formula>
    </cfRule>
  </conditionalFormatting>
  <conditionalFormatting sqref="H15">
    <cfRule type="cellIs" dxfId="4489" priority="65" operator="equal">
      <formula>"varies"</formula>
    </cfRule>
  </conditionalFormatting>
  <conditionalFormatting sqref="H16:H26">
    <cfRule type="cellIs" dxfId="4488" priority="64" operator="equal">
      <formula>"varies"</formula>
    </cfRule>
  </conditionalFormatting>
  <conditionalFormatting sqref="H41">
    <cfRule type="cellIs" dxfId="4487" priority="63" operator="equal">
      <formula>"varies"</formula>
    </cfRule>
  </conditionalFormatting>
  <conditionalFormatting sqref="H42">
    <cfRule type="cellIs" dxfId="4486" priority="62" operator="equal">
      <formula>"varies"</formula>
    </cfRule>
  </conditionalFormatting>
  <conditionalFormatting sqref="H43:H53">
    <cfRule type="cellIs" dxfId="4485" priority="61" operator="equal">
      <formula>"varies"</formula>
    </cfRule>
  </conditionalFormatting>
  <conditionalFormatting sqref="R14">
    <cfRule type="cellIs" dxfId="4484" priority="60" operator="equal">
      <formula>"varies"</formula>
    </cfRule>
  </conditionalFormatting>
  <conditionalFormatting sqref="R15">
    <cfRule type="cellIs" dxfId="4483" priority="59" operator="equal">
      <formula>"varies"</formula>
    </cfRule>
  </conditionalFormatting>
  <conditionalFormatting sqref="R16:R26">
    <cfRule type="cellIs" dxfId="4482" priority="58" operator="equal">
      <formula>"varies"</formula>
    </cfRule>
  </conditionalFormatting>
  <conditionalFormatting sqref="R41">
    <cfRule type="cellIs" dxfId="4481" priority="57" operator="equal">
      <formula>"varies"</formula>
    </cfRule>
  </conditionalFormatting>
  <conditionalFormatting sqref="R42">
    <cfRule type="cellIs" dxfId="4480" priority="56" operator="equal">
      <formula>"varies"</formula>
    </cfRule>
  </conditionalFormatting>
  <conditionalFormatting sqref="R43:R53">
    <cfRule type="cellIs" dxfId="4479" priority="55" operator="equal">
      <formula>"varies"</formula>
    </cfRule>
  </conditionalFormatting>
  <conditionalFormatting sqref="M13">
    <cfRule type="cellIs" dxfId="4478" priority="54" operator="equal">
      <formula>"varies"</formula>
    </cfRule>
  </conditionalFormatting>
  <conditionalFormatting sqref="D13:D27">
    <cfRule type="cellIs" dxfId="4477" priority="53" operator="equal">
      <formula>"varies"</formula>
    </cfRule>
  </conditionalFormatting>
  <conditionalFormatting sqref="N13:N27">
    <cfRule type="cellIs" dxfId="4476" priority="52" operator="equal">
      <formula>"varies"</formula>
    </cfRule>
  </conditionalFormatting>
  <conditionalFormatting sqref="N40:N54">
    <cfRule type="cellIs" dxfId="4475" priority="51" operator="equal">
      <formula>"varies"</formula>
    </cfRule>
  </conditionalFormatting>
  <conditionalFormatting sqref="N40:N54">
    <cfRule type="cellIs" dxfId="4474" priority="50" operator="equal">
      <formula>"varies"</formula>
    </cfRule>
  </conditionalFormatting>
  <conditionalFormatting sqref="D40:D54">
    <cfRule type="cellIs" dxfId="4473" priority="49" operator="equal">
      <formula>"varies"</formula>
    </cfRule>
  </conditionalFormatting>
  <conditionalFormatting sqref="D40:D54">
    <cfRule type="cellIs" dxfId="4472" priority="48" operator="equal">
      <formula>"varies"</formula>
    </cfRule>
  </conditionalFormatting>
  <conditionalFormatting sqref="N40:N54">
    <cfRule type="cellIs" dxfId="4471" priority="47" operator="equal">
      <formula>"varies"</formula>
    </cfRule>
  </conditionalFormatting>
  <conditionalFormatting sqref="N13:N27">
    <cfRule type="cellIs" dxfId="4470" priority="46" operator="equal">
      <formula>"varies"</formula>
    </cfRule>
  </conditionalFormatting>
  <conditionalFormatting sqref="D40:D54">
    <cfRule type="cellIs" dxfId="4469" priority="45" operator="equal">
      <formula>"varies"</formula>
    </cfRule>
  </conditionalFormatting>
  <conditionalFormatting sqref="N40:N54">
    <cfRule type="cellIs" dxfId="4468" priority="44" operator="equal">
      <formula>"varies"</formula>
    </cfRule>
  </conditionalFormatting>
  <conditionalFormatting sqref="C13:C27">
    <cfRule type="cellIs" dxfId="4467" priority="43" operator="equal">
      <formula>"varies"</formula>
    </cfRule>
  </conditionalFormatting>
  <conditionalFormatting sqref="C40:C54">
    <cfRule type="cellIs" dxfId="4466" priority="42" operator="equal">
      <formula>"varies"</formula>
    </cfRule>
  </conditionalFormatting>
  <conditionalFormatting sqref="M13:M27">
    <cfRule type="cellIs" dxfId="4465" priority="41" operator="equal">
      <formula>"varies"</formula>
    </cfRule>
  </conditionalFormatting>
  <conditionalFormatting sqref="M40:M54">
    <cfRule type="cellIs" dxfId="4464" priority="40" operator="equal">
      <formula>"varies"</formula>
    </cfRule>
  </conditionalFormatting>
  <conditionalFormatting sqref="H14">
    <cfRule type="cellIs" dxfId="4463" priority="39" operator="equal">
      <formula>"varies"</formula>
    </cfRule>
  </conditionalFormatting>
  <conditionalFormatting sqref="H15">
    <cfRule type="cellIs" dxfId="4462" priority="38" operator="equal">
      <formula>"varies"</formula>
    </cfRule>
  </conditionalFormatting>
  <conditionalFormatting sqref="H16:H26">
    <cfRule type="cellIs" dxfId="4461" priority="37" operator="equal">
      <formula>"varies"</formula>
    </cfRule>
  </conditionalFormatting>
  <conditionalFormatting sqref="H41">
    <cfRule type="cellIs" dxfId="4460" priority="36" operator="equal">
      <formula>"varies"</formula>
    </cfRule>
  </conditionalFormatting>
  <conditionalFormatting sqref="H42">
    <cfRule type="cellIs" dxfId="4459" priority="35" operator="equal">
      <formula>"varies"</formula>
    </cfRule>
  </conditionalFormatting>
  <conditionalFormatting sqref="H43:H53">
    <cfRule type="cellIs" dxfId="4458" priority="34" operator="equal">
      <formula>"varies"</formula>
    </cfRule>
  </conditionalFormatting>
  <conditionalFormatting sqref="R14">
    <cfRule type="cellIs" dxfId="4457" priority="33" operator="equal">
      <formula>"varies"</formula>
    </cfRule>
  </conditionalFormatting>
  <conditionalFormatting sqref="R15">
    <cfRule type="cellIs" dxfId="4456" priority="32" operator="equal">
      <formula>"varies"</formula>
    </cfRule>
  </conditionalFormatting>
  <conditionalFormatting sqref="R16:R26">
    <cfRule type="cellIs" dxfId="4455" priority="31" operator="equal">
      <formula>"varies"</formula>
    </cfRule>
  </conditionalFormatting>
  <conditionalFormatting sqref="R41">
    <cfRule type="cellIs" dxfId="4454" priority="30" operator="equal">
      <formula>"varies"</formula>
    </cfRule>
  </conditionalFormatting>
  <conditionalFormatting sqref="R42">
    <cfRule type="cellIs" dxfId="4453" priority="29" operator="equal">
      <formula>"varies"</formula>
    </cfRule>
  </conditionalFormatting>
  <conditionalFormatting sqref="R43:R53">
    <cfRule type="cellIs" dxfId="4452" priority="28" operator="equal">
      <formula>"varies"</formula>
    </cfRule>
  </conditionalFormatting>
  <conditionalFormatting sqref="D13:D27">
    <cfRule type="cellIs" dxfId="4451" priority="27" operator="equal">
      <formula>"varies"</formula>
    </cfRule>
  </conditionalFormatting>
  <conditionalFormatting sqref="N13:N27">
    <cfRule type="cellIs" dxfId="4450" priority="26" operator="equal">
      <formula>"varies"</formula>
    </cfRule>
  </conditionalFormatting>
  <conditionalFormatting sqref="N40:N54">
    <cfRule type="cellIs" dxfId="4449" priority="25" operator="equal">
      <formula>"varies"</formula>
    </cfRule>
  </conditionalFormatting>
  <conditionalFormatting sqref="N40:N54">
    <cfRule type="cellIs" dxfId="4448" priority="24" operator="equal">
      <formula>"varies"</formula>
    </cfRule>
  </conditionalFormatting>
  <conditionalFormatting sqref="D40:D54">
    <cfRule type="cellIs" dxfId="4447" priority="23" operator="equal">
      <formula>"varies"</formula>
    </cfRule>
  </conditionalFormatting>
  <conditionalFormatting sqref="D40:D54">
    <cfRule type="cellIs" dxfId="4446" priority="22" operator="equal">
      <formula>"varies"</formula>
    </cfRule>
  </conditionalFormatting>
  <conditionalFormatting sqref="N40:N54">
    <cfRule type="cellIs" dxfId="4445" priority="21" operator="equal">
      <formula>"varies"</formula>
    </cfRule>
  </conditionalFormatting>
  <conditionalFormatting sqref="N13:N27">
    <cfRule type="cellIs" dxfId="4444" priority="20" operator="equal">
      <formula>"varies"</formula>
    </cfRule>
  </conditionalFormatting>
  <conditionalFormatting sqref="D40:D54">
    <cfRule type="cellIs" dxfId="4443" priority="19" operator="equal">
      <formula>"varies"</formula>
    </cfRule>
  </conditionalFormatting>
  <conditionalFormatting sqref="N40:N54">
    <cfRule type="cellIs" dxfId="4442" priority="18" operator="equal">
      <formula>"varies"</formula>
    </cfRule>
  </conditionalFormatting>
  <conditionalFormatting sqref="C13:C27">
    <cfRule type="cellIs" dxfId="4441" priority="17" operator="equal">
      <formula>"varies"</formula>
    </cfRule>
  </conditionalFormatting>
  <conditionalFormatting sqref="C40:C54">
    <cfRule type="cellIs" dxfId="4440" priority="16" operator="equal">
      <formula>"varies"</formula>
    </cfRule>
  </conditionalFormatting>
  <conditionalFormatting sqref="M13:M27">
    <cfRule type="cellIs" dxfId="4439" priority="15" operator="equal">
      <formula>"varies"</formula>
    </cfRule>
  </conditionalFormatting>
  <conditionalFormatting sqref="M40:M54">
    <cfRule type="cellIs" dxfId="4438" priority="14" operator="equal">
      <formula>"varies"</formula>
    </cfRule>
  </conditionalFormatting>
  <conditionalFormatting sqref="H14">
    <cfRule type="cellIs" dxfId="4437" priority="13" operator="equal">
      <formula>"varies"</formula>
    </cfRule>
  </conditionalFormatting>
  <conditionalFormatting sqref="H15">
    <cfRule type="cellIs" dxfId="4436" priority="12" operator="equal">
      <formula>"varies"</formula>
    </cfRule>
  </conditionalFormatting>
  <conditionalFormatting sqref="H16:H26">
    <cfRule type="cellIs" dxfId="4435" priority="11" operator="equal">
      <formula>"varies"</formula>
    </cfRule>
  </conditionalFormatting>
  <conditionalFormatting sqref="H41">
    <cfRule type="cellIs" dxfId="4434" priority="10" operator="equal">
      <formula>"varies"</formula>
    </cfRule>
  </conditionalFormatting>
  <conditionalFormatting sqref="H42">
    <cfRule type="cellIs" dxfId="4433" priority="9" operator="equal">
      <formula>"varies"</formula>
    </cfRule>
  </conditionalFormatting>
  <conditionalFormatting sqref="H43:H53">
    <cfRule type="cellIs" dxfId="4432" priority="8" operator="equal">
      <formula>"varies"</formula>
    </cfRule>
  </conditionalFormatting>
  <conditionalFormatting sqref="R14">
    <cfRule type="cellIs" dxfId="4431" priority="7" operator="equal">
      <formula>"varies"</formula>
    </cfRule>
  </conditionalFormatting>
  <conditionalFormatting sqref="R15">
    <cfRule type="cellIs" dxfId="4430" priority="6" operator="equal">
      <formula>"varies"</formula>
    </cfRule>
  </conditionalFormatting>
  <conditionalFormatting sqref="R16:R26">
    <cfRule type="cellIs" dxfId="4429" priority="5" operator="equal">
      <formula>"varies"</formula>
    </cfRule>
  </conditionalFormatting>
  <conditionalFormatting sqref="R41">
    <cfRule type="cellIs" dxfId="4428" priority="4" operator="equal">
      <formula>"varies"</formula>
    </cfRule>
  </conditionalFormatting>
  <conditionalFormatting sqref="R42">
    <cfRule type="cellIs" dxfId="4427" priority="3" operator="equal">
      <formula>"varies"</formula>
    </cfRule>
  </conditionalFormatting>
  <conditionalFormatting sqref="R43:R53">
    <cfRule type="cellIs" dxfId="4426" priority="2" operator="equal">
      <formula>"varies"</formula>
    </cfRule>
  </conditionalFormatting>
  <conditionalFormatting sqref="S60">
    <cfRule type="cellIs" dxfId="4425" priority="1" operator="equal">
      <formula>"UPDATE FORMULA"</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64"/>
  <sheetViews>
    <sheetView showGridLines="0" topLeftCell="A13" workbookViewId="0">
      <selection activeCell="K42" sqref="K42"/>
    </sheetView>
  </sheetViews>
  <sheetFormatPr defaultColWidth="9.140625" defaultRowHeight="15"/>
  <cols>
    <col min="1" max="1" width="10.5703125" customWidth="1"/>
    <col min="2" max="2" width="2.42578125" style="2" customWidth="1"/>
    <col min="3" max="3" width="16" style="2" customWidth="1"/>
    <col min="4" max="4" width="11.5703125" customWidth="1"/>
    <col min="5" max="5" width="10.5703125" customWidth="1"/>
    <col min="6" max="6" width="12.5703125" customWidth="1"/>
    <col min="7" max="7" width="14.140625" customWidth="1"/>
    <col min="8" max="8" width="17" customWidth="1"/>
    <col min="9" max="9" width="18.42578125" customWidth="1"/>
    <col min="10" max="10" width="17.140625" customWidth="1"/>
    <col min="12" max="13" width="19.42578125" customWidth="1"/>
  </cols>
  <sheetData>
    <row r="1" spans="2:13">
      <c r="J1" s="1086" t="str">
        <f>CONCATENATE("ACCOUNTING PERIOD:  ",'General Data Input tab'!$D$2)</f>
        <v>ACCOUNTING PERIOD:  0</v>
      </c>
    </row>
    <row r="2" spans="2:13">
      <c r="B2" s="118" t="s">
        <v>1454</v>
      </c>
      <c r="C2" s="123"/>
    </row>
    <row r="3" spans="2:13" ht="15.75">
      <c r="B3" s="3"/>
      <c r="C3" s="3" t="s">
        <v>960</v>
      </c>
      <c r="D3" s="104"/>
      <c r="E3" s="4"/>
      <c r="F3" s="4"/>
      <c r="G3" s="4"/>
      <c r="H3" s="18"/>
      <c r="I3" s="1065" t="s">
        <v>599</v>
      </c>
      <c r="J3" s="1622" t="s">
        <v>961</v>
      </c>
    </row>
    <row r="4" spans="2:13" ht="20.25" customHeight="1">
      <c r="B4" s="14"/>
      <c r="C4" s="320">
        <f>'General Data Input tab'!$C$17</f>
        <v>0</v>
      </c>
      <c r="D4" s="7"/>
      <c r="E4" s="1296"/>
      <c r="F4" s="7"/>
      <c r="G4" s="7"/>
      <c r="H4" s="20"/>
      <c r="I4" s="1083" t="str">
        <f>IF('General Data Input tab'!K14&gt;0,'General Data Input tab'!K14," ")</f>
        <v xml:space="preserve"> </v>
      </c>
      <c r="J4" s="1623"/>
      <c r="K4" s="19"/>
      <c r="L4" s="19"/>
    </row>
    <row r="5" spans="2:13" ht="3.75" customHeight="1">
      <c r="B5" s="73"/>
      <c r="C5" s="38"/>
      <c r="D5" s="38"/>
      <c r="E5" s="4"/>
      <c r="F5" s="4"/>
      <c r="G5" s="4"/>
      <c r="H5" s="18"/>
      <c r="I5" s="5"/>
      <c r="J5" s="113"/>
      <c r="K5" s="25"/>
      <c r="L5" s="25"/>
      <c r="M5" s="19"/>
    </row>
    <row r="6" spans="2:13">
      <c r="B6" s="50" t="s">
        <v>484</v>
      </c>
      <c r="C6" s="141"/>
      <c r="D6" s="18"/>
      <c r="E6" s="18"/>
      <c r="F6" s="18"/>
      <c r="G6" s="18"/>
      <c r="H6" s="18"/>
      <c r="I6" s="5"/>
      <c r="J6" s="5"/>
    </row>
    <row r="7" spans="2:13" ht="20.25" customHeight="1">
      <c r="B7" s="32" t="s">
        <v>493</v>
      </c>
      <c r="C7" s="29"/>
      <c r="D7" s="19"/>
      <c r="E7" s="19"/>
      <c r="F7" s="19"/>
      <c r="G7" s="19"/>
      <c r="H7" s="19"/>
      <c r="I7" s="13"/>
      <c r="J7" s="1579" t="s">
        <v>483</v>
      </c>
    </row>
    <row r="8" spans="2:13" ht="12.95" customHeight="1">
      <c r="B8" s="347" t="s">
        <v>494</v>
      </c>
      <c r="C8" s="29"/>
      <c r="D8" s="19"/>
      <c r="E8" s="19"/>
      <c r="F8" s="19"/>
      <c r="G8" s="19"/>
      <c r="H8" s="19"/>
      <c r="I8" s="13"/>
      <c r="J8" s="1579"/>
    </row>
    <row r="9" spans="2:13" ht="12.95" customHeight="1">
      <c r="B9" s="347" t="s">
        <v>482</v>
      </c>
      <c r="C9" s="29"/>
      <c r="D9" s="19"/>
      <c r="E9" s="19"/>
      <c r="F9" s="19"/>
      <c r="G9" s="19"/>
      <c r="H9" s="19"/>
      <c r="I9" s="13"/>
      <c r="J9" s="26"/>
    </row>
    <row r="10" spans="2:13" ht="12.95" customHeight="1">
      <c r="B10" s="347" t="s">
        <v>481</v>
      </c>
      <c r="C10" s="29"/>
      <c r="D10" s="19"/>
      <c r="E10" s="19"/>
      <c r="F10" s="19"/>
      <c r="G10" s="19"/>
      <c r="H10" s="19"/>
      <c r="I10" s="13"/>
      <c r="J10" s="669" t="s">
        <v>480</v>
      </c>
    </row>
    <row r="11" spans="2:13" ht="12.95" customHeight="1">
      <c r="B11" s="347" t="s">
        <v>479</v>
      </c>
      <c r="C11" s="29"/>
      <c r="D11" s="19"/>
      <c r="E11" s="19"/>
      <c r="F11" s="19"/>
      <c r="G11" s="19"/>
      <c r="H11" s="19"/>
      <c r="I11" s="13"/>
      <c r="J11" s="669" t="s">
        <v>478</v>
      </c>
    </row>
    <row r="12" spans="2:13" ht="12.95" customHeight="1">
      <c r="B12" s="143"/>
      <c r="C12" s="59" t="s">
        <v>495</v>
      </c>
      <c r="D12" s="19"/>
      <c r="E12" s="19"/>
      <c r="F12" s="19"/>
      <c r="G12" s="19"/>
      <c r="H12" s="19"/>
      <c r="I12" s="13"/>
      <c r="J12" s="669" t="s">
        <v>477</v>
      </c>
    </row>
    <row r="13" spans="2:13" ht="12.95" customHeight="1">
      <c r="B13" s="347" t="s">
        <v>1576</v>
      </c>
      <c r="C13" s="33"/>
      <c r="D13" s="19"/>
      <c r="E13" s="19"/>
      <c r="F13" s="19"/>
      <c r="G13" s="19"/>
      <c r="H13" s="19"/>
      <c r="I13" s="13"/>
      <c r="J13" s="13"/>
    </row>
    <row r="14" spans="2:13" ht="12.95" customHeight="1">
      <c r="B14" s="347" t="s">
        <v>475</v>
      </c>
      <c r="C14" s="33"/>
      <c r="D14" s="19"/>
      <c r="E14" s="19"/>
      <c r="F14" s="19"/>
      <c r="G14" s="19"/>
      <c r="H14" s="19"/>
      <c r="I14" s="13"/>
      <c r="J14" s="13"/>
    </row>
    <row r="15" spans="2:13" ht="12.95" customHeight="1">
      <c r="B15" s="143"/>
      <c r="C15" s="34" t="s">
        <v>474</v>
      </c>
      <c r="D15" s="19"/>
      <c r="E15" s="19"/>
      <c r="F15" s="19"/>
      <c r="G15" s="19"/>
      <c r="H15" s="19"/>
      <c r="I15" s="13"/>
      <c r="J15" s="13"/>
    </row>
    <row r="16" spans="2:13" ht="12.95" customHeight="1">
      <c r="B16" s="347" t="s">
        <v>473</v>
      </c>
      <c r="C16" s="33"/>
      <c r="D16" s="19"/>
      <c r="E16" s="19"/>
      <c r="F16" s="19"/>
      <c r="G16" s="19"/>
      <c r="H16" s="19"/>
      <c r="I16" s="13"/>
      <c r="J16" s="13"/>
    </row>
    <row r="17" spans="2:10" ht="12.95" customHeight="1">
      <c r="B17" s="143"/>
      <c r="C17" s="34" t="s">
        <v>1528</v>
      </c>
      <c r="D17" s="19"/>
      <c r="E17" s="19"/>
      <c r="F17" s="19"/>
      <c r="G17" s="19"/>
      <c r="H17" s="19"/>
      <c r="I17" s="13"/>
      <c r="J17" s="13"/>
    </row>
    <row r="18" spans="2:10" ht="12.95" customHeight="1">
      <c r="B18" s="143"/>
      <c r="C18" s="1358" t="s">
        <v>1526</v>
      </c>
      <c r="D18" s="19"/>
      <c r="E18" s="19"/>
      <c r="F18" s="19"/>
      <c r="G18" s="19"/>
      <c r="H18" s="19"/>
      <c r="I18" s="13"/>
      <c r="J18" s="13"/>
    </row>
    <row r="19" spans="2:10" ht="12.95" customHeight="1">
      <c r="B19" s="143"/>
      <c r="C19" s="59" t="s">
        <v>496</v>
      </c>
      <c r="D19" s="19"/>
      <c r="E19" s="19"/>
      <c r="F19" s="19"/>
      <c r="G19" s="19"/>
      <c r="H19" s="19"/>
      <c r="I19" s="13"/>
      <c r="J19" s="13"/>
    </row>
    <row r="20" spans="2:10" ht="12.95" customHeight="1">
      <c r="B20" s="347" t="s">
        <v>472</v>
      </c>
      <c r="C20" s="33"/>
      <c r="D20" s="19"/>
      <c r="E20" s="19"/>
      <c r="F20" s="19"/>
      <c r="G20" s="19"/>
      <c r="H20" s="19"/>
      <c r="I20" s="13"/>
      <c r="J20" s="13"/>
    </row>
    <row r="21" spans="2:10" ht="12.95" customHeight="1">
      <c r="B21" s="347" t="s">
        <v>471</v>
      </c>
      <c r="C21" s="33"/>
      <c r="D21" s="19"/>
      <c r="E21" s="19"/>
      <c r="F21" s="19"/>
      <c r="G21" s="19"/>
      <c r="H21" s="19"/>
      <c r="I21" s="13"/>
      <c r="J21" s="13"/>
    </row>
    <row r="22" spans="2:10" ht="12.95" customHeight="1">
      <c r="B22" s="347" t="s">
        <v>470</v>
      </c>
      <c r="C22" s="33"/>
      <c r="D22" s="19"/>
      <c r="E22" s="19"/>
      <c r="F22" s="19"/>
      <c r="G22" s="19"/>
      <c r="H22" s="19"/>
      <c r="I22" s="13"/>
      <c r="J22" s="13"/>
    </row>
    <row r="23" spans="2:10" ht="12.95" customHeight="1">
      <c r="B23" s="143"/>
      <c r="C23" s="59" t="s">
        <v>497</v>
      </c>
      <c r="D23" s="19"/>
      <c r="E23" s="19"/>
      <c r="F23" s="19"/>
      <c r="G23" s="19"/>
      <c r="H23" s="19"/>
      <c r="I23" s="13"/>
      <c r="J23" s="13"/>
    </row>
    <row r="24" spans="2:10" ht="12.95" customHeight="1">
      <c r="B24" s="347" t="s">
        <v>469</v>
      </c>
      <c r="C24" s="33"/>
      <c r="D24" s="19"/>
      <c r="E24" s="19"/>
      <c r="F24" s="19"/>
      <c r="G24" s="19"/>
      <c r="H24" s="19"/>
      <c r="I24" s="13"/>
      <c r="J24" s="13"/>
    </row>
    <row r="25" spans="2:10" ht="12.95" customHeight="1">
      <c r="B25" s="347" t="s">
        <v>468</v>
      </c>
      <c r="C25" s="33"/>
      <c r="D25" s="19"/>
      <c r="E25" s="19"/>
      <c r="F25" s="19"/>
      <c r="G25" s="19"/>
      <c r="H25" s="19"/>
      <c r="I25" s="13"/>
      <c r="J25" s="13"/>
    </row>
    <row r="26" spans="2:10" ht="12.95" customHeight="1">
      <c r="B26" s="143"/>
      <c r="C26" s="59" t="s">
        <v>498</v>
      </c>
      <c r="D26" s="19"/>
      <c r="E26" s="19"/>
      <c r="F26" s="19"/>
      <c r="G26" s="19"/>
      <c r="H26" s="19"/>
      <c r="I26" s="13"/>
      <c r="J26" s="13"/>
    </row>
    <row r="27" spans="2:10" ht="12.95" customHeight="1">
      <c r="B27" s="347" t="s">
        <v>467</v>
      </c>
      <c r="C27" s="33"/>
      <c r="D27" s="19"/>
      <c r="E27" s="19"/>
      <c r="F27" s="19"/>
      <c r="G27" s="19"/>
      <c r="H27" s="19"/>
      <c r="I27" s="13"/>
      <c r="J27" s="13"/>
    </row>
    <row r="28" spans="2:10" ht="12.95" customHeight="1">
      <c r="B28" s="347" t="s">
        <v>466</v>
      </c>
      <c r="C28" s="33"/>
      <c r="D28" s="19"/>
      <c r="E28" s="19"/>
      <c r="F28" s="19"/>
      <c r="G28" s="19"/>
      <c r="H28" s="19"/>
      <c r="I28" s="13"/>
      <c r="J28" s="13"/>
    </row>
    <row r="29" spans="2:10" ht="12.95" customHeight="1">
      <c r="B29" s="347" t="s">
        <v>1531</v>
      </c>
      <c r="C29" s="33"/>
      <c r="D29" s="19"/>
      <c r="E29" s="19"/>
      <c r="F29" s="19"/>
      <c r="G29" s="19"/>
      <c r="H29" s="19"/>
      <c r="I29" s="13"/>
      <c r="J29" s="13"/>
    </row>
    <row r="30" spans="2:10" ht="12.95" customHeight="1">
      <c r="B30" s="143"/>
      <c r="C30" s="59" t="s">
        <v>499</v>
      </c>
      <c r="D30" s="19"/>
      <c r="E30" s="19"/>
      <c r="F30" s="19"/>
      <c r="G30" s="19"/>
      <c r="H30" s="19"/>
      <c r="I30" s="13"/>
      <c r="J30" s="13"/>
    </row>
    <row r="31" spans="2:10" ht="12.95" customHeight="1">
      <c r="B31" s="347" t="s">
        <v>1529</v>
      </c>
      <c r="C31" s="33"/>
      <c r="D31" s="19"/>
      <c r="E31" s="19"/>
      <c r="F31" s="19"/>
      <c r="G31" s="19"/>
      <c r="H31" s="19"/>
      <c r="I31" s="13"/>
      <c r="J31" s="13"/>
    </row>
    <row r="32" spans="2:10" ht="12.95" customHeight="1">
      <c r="B32" s="143"/>
      <c r="C32" s="59" t="s">
        <v>500</v>
      </c>
      <c r="D32" s="19"/>
      <c r="E32" s="19"/>
      <c r="F32" s="19"/>
      <c r="G32" s="19"/>
      <c r="H32" s="19"/>
      <c r="I32" s="13"/>
      <c r="J32" s="13"/>
    </row>
    <row r="33" spans="1:14" ht="12.95" customHeight="1">
      <c r="B33" s="347" t="s">
        <v>465</v>
      </c>
      <c r="C33" s="33"/>
      <c r="D33" s="19"/>
      <c r="E33" s="19"/>
      <c r="F33" s="19"/>
      <c r="G33" s="19"/>
      <c r="H33" s="19"/>
      <c r="I33" s="13"/>
      <c r="J33" s="13"/>
    </row>
    <row r="34" spans="1:14" ht="12.95" customHeight="1">
      <c r="B34" s="347" t="s">
        <v>464</v>
      </c>
      <c r="C34" s="33"/>
      <c r="D34" s="19"/>
      <c r="E34" s="19"/>
      <c r="F34" s="19"/>
      <c r="G34" s="19"/>
      <c r="H34" s="19"/>
      <c r="I34" s="13"/>
      <c r="J34" s="13"/>
    </row>
    <row r="35" spans="1:14" ht="12.95" customHeight="1">
      <c r="B35" s="143"/>
      <c r="C35" s="34" t="s">
        <v>463</v>
      </c>
      <c r="D35" s="19"/>
      <c r="E35" s="19"/>
      <c r="F35" s="19"/>
      <c r="G35" s="19"/>
      <c r="H35" s="19"/>
      <c r="I35" s="13"/>
      <c r="J35" s="13"/>
    </row>
    <row r="36" spans="1:14" ht="12.95" customHeight="1">
      <c r="B36" s="347" t="s">
        <v>462</v>
      </c>
      <c r="C36" s="33"/>
      <c r="D36" s="19"/>
      <c r="E36" s="19"/>
      <c r="F36" s="19"/>
      <c r="G36" s="19"/>
      <c r="H36" s="19"/>
      <c r="I36" s="13"/>
      <c r="J36" s="13"/>
    </row>
    <row r="37" spans="1:14" ht="12.95" customHeight="1">
      <c r="B37" s="347" t="s">
        <v>461</v>
      </c>
      <c r="C37" s="33"/>
      <c r="D37" s="19"/>
      <c r="E37" s="19"/>
      <c r="F37" s="19"/>
      <c r="G37" s="19"/>
      <c r="H37" s="19"/>
      <c r="I37" s="13"/>
      <c r="J37" s="13"/>
    </row>
    <row r="38" spans="1:14" ht="12.95" customHeight="1">
      <c r="B38" s="347" t="s">
        <v>460</v>
      </c>
      <c r="C38" s="33"/>
      <c r="D38" s="19"/>
      <c r="E38" s="19"/>
      <c r="F38" s="19"/>
      <c r="G38" s="19"/>
      <c r="H38" s="19"/>
      <c r="I38" s="13"/>
      <c r="J38" s="13"/>
    </row>
    <row r="39" spans="1:14" ht="12.95" customHeight="1">
      <c r="B39" s="347" t="s">
        <v>1530</v>
      </c>
      <c r="C39" s="33"/>
      <c r="D39" s="19"/>
      <c r="E39" s="19"/>
      <c r="F39" s="19"/>
      <c r="G39" s="19"/>
      <c r="H39" s="19"/>
      <c r="I39" s="13"/>
      <c r="J39" s="13"/>
    </row>
    <row r="40" spans="1:14" ht="12.95" customHeight="1">
      <c r="B40" s="143"/>
      <c r="C40" s="59" t="s">
        <v>501</v>
      </c>
      <c r="D40" s="19"/>
      <c r="E40" s="19"/>
      <c r="F40" s="19"/>
      <c r="G40" s="19"/>
      <c r="H40" s="19"/>
      <c r="I40" s="13"/>
      <c r="J40" s="13"/>
    </row>
    <row r="41" spans="1:14" ht="12.95" customHeight="1">
      <c r="B41" s="347" t="s">
        <v>1577</v>
      </c>
      <c r="C41" s="33"/>
      <c r="D41" s="19"/>
      <c r="E41" s="19"/>
      <c r="F41" s="19"/>
      <c r="G41" s="19"/>
      <c r="H41" s="19"/>
      <c r="I41" s="13"/>
      <c r="J41" s="13"/>
    </row>
    <row r="42" spans="1:14" s="142" customFormat="1" ht="20.25" customHeight="1">
      <c r="B42" s="444" t="s">
        <v>502</v>
      </c>
      <c r="C42" s="445"/>
      <c r="D42" s="446"/>
      <c r="E42" s="446"/>
      <c r="F42" s="446"/>
      <c r="G42" s="446"/>
      <c r="H42" s="446"/>
      <c r="I42" s="447"/>
      <c r="J42" s="447"/>
    </row>
    <row r="43" spans="1:14" s="142" customFormat="1" ht="20.25" customHeight="1">
      <c r="B43" s="1107"/>
      <c r="C43" s="1108"/>
      <c r="D43" s="1103"/>
      <c r="E43" s="1103"/>
      <c r="F43" s="1104" t="s">
        <v>20</v>
      </c>
      <c r="G43" s="1105" t="s">
        <v>830</v>
      </c>
      <c r="H43" s="1103"/>
      <c r="I43" s="1106"/>
      <c r="J43" s="447"/>
    </row>
    <row r="44" spans="1:14" ht="21" customHeight="1">
      <c r="B44" s="124" t="s">
        <v>485</v>
      </c>
      <c r="C44" s="400"/>
      <c r="D44" s="687" t="s">
        <v>457</v>
      </c>
      <c r="E44" s="687" t="s">
        <v>456</v>
      </c>
      <c r="F44" s="687" t="s">
        <v>455</v>
      </c>
      <c r="G44" s="1101" t="s">
        <v>454</v>
      </c>
      <c r="H44" s="1101" t="s">
        <v>453</v>
      </c>
      <c r="I44" s="686"/>
      <c r="J44" s="13"/>
    </row>
    <row r="45" spans="1:14">
      <c r="B45" s="124"/>
      <c r="C45" s="426" t="s">
        <v>452</v>
      </c>
      <c r="D45" s="686" t="s">
        <v>488</v>
      </c>
      <c r="E45" s="687" t="s">
        <v>486</v>
      </c>
      <c r="F45" s="687" t="s">
        <v>490</v>
      </c>
      <c r="G45" s="1101" t="s">
        <v>491</v>
      </c>
      <c r="H45" s="135"/>
      <c r="I45" s="137"/>
      <c r="J45" s="13"/>
    </row>
    <row r="46" spans="1:14">
      <c r="B46" s="151"/>
      <c r="C46" s="443"/>
      <c r="D46" s="429" t="s">
        <v>489</v>
      </c>
      <c r="E46" s="429" t="s">
        <v>487</v>
      </c>
      <c r="F46" s="688"/>
      <c r="G46" s="1102" t="s">
        <v>492</v>
      </c>
      <c r="H46" s="138"/>
      <c r="I46" s="140"/>
      <c r="J46" s="13"/>
    </row>
    <row r="47" spans="1:14" ht="20.100000000000001" customHeight="1">
      <c r="A47" s="1502"/>
      <c r="B47" s="1626"/>
      <c r="C47" s="1627"/>
      <c r="D47" s="689" t="str">
        <f>IF($B47&gt;0,VLOOKUP($B47,Signals,2,FALSE)," ")</f>
        <v xml:space="preserve"> </v>
      </c>
      <c r="E47" s="689" t="str">
        <f t="shared" ref="E47:E64" si="0">IF($B47&gt;0,VLOOKUP($B47,Signals,3,FALSE)," ")</f>
        <v xml:space="preserve"> </v>
      </c>
      <c r="F47" s="690"/>
      <c r="G47" s="995" t="str">
        <f t="shared" ref="G47:G64" si="1">IF(F47="Yes",VLOOKUP(B47,Signals,6,FALSE)," ")</f>
        <v xml:space="preserve"> </v>
      </c>
      <c r="H47" s="1624" t="str">
        <f t="shared" ref="H47:H64" si="2">IF($B47&gt;0,VLOOKUP($B47,Signals,4,FALSE)," ")</f>
        <v xml:space="preserve"> </v>
      </c>
      <c r="I47" s="1625"/>
      <c r="J47" s="1582" t="s">
        <v>1467</v>
      </c>
      <c r="L47" s="1335"/>
      <c r="M47" s="1335"/>
      <c r="N47" s="19"/>
    </row>
    <row r="48" spans="1:14" ht="20.100000000000001" customHeight="1">
      <c r="A48" s="1502"/>
      <c r="B48" s="1620"/>
      <c r="C48" s="1621"/>
      <c r="D48" s="421" t="str">
        <f t="shared" ref="D48:D64" si="3">IF(B48&gt;0,VLOOKUP(B48,Signals,2,FALSE)," ")</f>
        <v xml:space="preserve"> </v>
      </c>
      <c r="E48" s="691" t="str">
        <f t="shared" si="0"/>
        <v xml:space="preserve"> </v>
      </c>
      <c r="F48" s="678"/>
      <c r="G48" s="996" t="str">
        <f t="shared" si="1"/>
        <v xml:space="preserve"> </v>
      </c>
      <c r="H48" s="1618" t="str">
        <f t="shared" si="2"/>
        <v xml:space="preserve"> </v>
      </c>
      <c r="I48" s="1619"/>
      <c r="J48" s="1582"/>
      <c r="L48" s="1335"/>
      <c r="M48" s="1335"/>
    </row>
    <row r="49" spans="1:13" ht="20.100000000000001" customHeight="1">
      <c r="A49" s="1502"/>
      <c r="B49" s="1620"/>
      <c r="C49" s="1621"/>
      <c r="D49" s="691" t="str">
        <f t="shared" si="3"/>
        <v xml:space="preserve"> </v>
      </c>
      <c r="E49" s="422" t="str">
        <f t="shared" si="0"/>
        <v xml:space="preserve"> </v>
      </c>
      <c r="F49" s="692"/>
      <c r="G49" s="996" t="str">
        <f t="shared" si="1"/>
        <v xml:space="preserve"> </v>
      </c>
      <c r="H49" s="1618" t="str">
        <f t="shared" si="2"/>
        <v xml:space="preserve"> </v>
      </c>
      <c r="I49" s="1619"/>
      <c r="J49" s="1582"/>
      <c r="L49" s="1335"/>
      <c r="M49" s="1335"/>
    </row>
    <row r="50" spans="1:13" ht="20.100000000000001" customHeight="1">
      <c r="A50" s="1502"/>
      <c r="B50" s="1620"/>
      <c r="C50" s="1621"/>
      <c r="D50" s="421" t="str">
        <f t="shared" si="3"/>
        <v xml:space="preserve"> </v>
      </c>
      <c r="E50" s="422" t="str">
        <f t="shared" si="0"/>
        <v xml:space="preserve"> </v>
      </c>
      <c r="F50" s="678"/>
      <c r="G50" s="996" t="str">
        <f t="shared" si="1"/>
        <v xml:space="preserve"> </v>
      </c>
      <c r="H50" s="1618" t="str">
        <f t="shared" si="2"/>
        <v xml:space="preserve"> </v>
      </c>
      <c r="I50" s="1619"/>
      <c r="J50" s="1582"/>
      <c r="L50" s="1335"/>
      <c r="M50" s="1335"/>
    </row>
    <row r="51" spans="1:13" ht="20.100000000000001" customHeight="1">
      <c r="A51" s="1502"/>
      <c r="B51" s="1620"/>
      <c r="C51" s="1621"/>
      <c r="D51" s="421" t="str">
        <f t="shared" si="3"/>
        <v xml:space="preserve"> </v>
      </c>
      <c r="E51" s="421" t="str">
        <f t="shared" si="0"/>
        <v xml:space="preserve"> </v>
      </c>
      <c r="F51" s="692"/>
      <c r="G51" s="996" t="str">
        <f t="shared" si="1"/>
        <v xml:space="preserve"> </v>
      </c>
      <c r="H51" s="1618" t="str">
        <f t="shared" si="2"/>
        <v xml:space="preserve"> </v>
      </c>
      <c r="I51" s="1619"/>
      <c r="J51" s="1582"/>
      <c r="L51" s="1335"/>
      <c r="M51" s="1335"/>
    </row>
    <row r="52" spans="1:13" ht="20.100000000000001" customHeight="1">
      <c r="A52" s="1502"/>
      <c r="B52" s="1620"/>
      <c r="C52" s="1621"/>
      <c r="D52" s="691" t="str">
        <f t="shared" si="3"/>
        <v xml:space="preserve"> </v>
      </c>
      <c r="E52" s="421" t="str">
        <f t="shared" si="0"/>
        <v xml:space="preserve"> </v>
      </c>
      <c r="F52" s="678"/>
      <c r="G52" s="996" t="str">
        <f t="shared" si="1"/>
        <v xml:space="preserve"> </v>
      </c>
      <c r="H52" s="1618" t="str">
        <f t="shared" si="2"/>
        <v xml:space="preserve"> </v>
      </c>
      <c r="I52" s="1619"/>
      <c r="J52" s="9"/>
      <c r="L52" s="1335"/>
      <c r="M52" s="1335"/>
    </row>
    <row r="53" spans="1:13" ht="20.100000000000001" customHeight="1">
      <c r="A53" s="1502"/>
      <c r="B53" s="1620"/>
      <c r="C53" s="1621"/>
      <c r="D53" s="421" t="str">
        <f t="shared" si="3"/>
        <v xml:space="preserve"> </v>
      </c>
      <c r="E53" s="691" t="str">
        <f t="shared" si="0"/>
        <v xml:space="preserve"> </v>
      </c>
      <c r="F53" s="692"/>
      <c r="G53" s="996" t="str">
        <f t="shared" si="1"/>
        <v xml:space="preserve"> </v>
      </c>
      <c r="H53" s="1618" t="str">
        <f t="shared" si="2"/>
        <v xml:space="preserve"> </v>
      </c>
      <c r="I53" s="1619"/>
      <c r="J53" s="1582"/>
    </row>
    <row r="54" spans="1:13" ht="20.100000000000001" customHeight="1">
      <c r="A54" s="1502"/>
      <c r="B54" s="1620"/>
      <c r="C54" s="1621"/>
      <c r="D54" s="420" t="str">
        <f t="shared" si="3"/>
        <v xml:space="preserve"> </v>
      </c>
      <c r="E54" s="421" t="str">
        <f t="shared" si="0"/>
        <v xml:space="preserve"> </v>
      </c>
      <c r="F54" s="678"/>
      <c r="G54" s="996" t="str">
        <f t="shared" si="1"/>
        <v xml:space="preserve"> </v>
      </c>
      <c r="H54" s="1618" t="str">
        <f t="shared" si="2"/>
        <v xml:space="preserve"> </v>
      </c>
      <c r="I54" s="1619"/>
      <c r="J54" s="1582"/>
    </row>
    <row r="55" spans="1:13" ht="20.100000000000001" customHeight="1">
      <c r="A55" s="1502"/>
      <c r="B55" s="1620"/>
      <c r="C55" s="1621"/>
      <c r="D55" s="420" t="str">
        <f t="shared" si="3"/>
        <v xml:space="preserve"> </v>
      </c>
      <c r="E55" s="691" t="str">
        <f t="shared" si="0"/>
        <v xml:space="preserve"> </v>
      </c>
      <c r="F55" s="678"/>
      <c r="G55" s="996" t="str">
        <f t="shared" si="1"/>
        <v xml:space="preserve"> </v>
      </c>
      <c r="H55" s="1618" t="str">
        <f t="shared" si="2"/>
        <v xml:space="preserve"> </v>
      </c>
      <c r="I55" s="1619"/>
      <c r="J55" s="1582"/>
    </row>
    <row r="56" spans="1:13" ht="20.100000000000001" customHeight="1">
      <c r="A56" s="1502"/>
      <c r="B56" s="1620"/>
      <c r="C56" s="1621"/>
      <c r="D56" s="420" t="str">
        <f t="shared" si="3"/>
        <v xml:space="preserve"> </v>
      </c>
      <c r="E56" s="421" t="str">
        <f t="shared" si="0"/>
        <v xml:space="preserve"> </v>
      </c>
      <c r="F56" s="692"/>
      <c r="G56" s="996" t="str">
        <f t="shared" si="1"/>
        <v xml:space="preserve"> </v>
      </c>
      <c r="H56" s="1618" t="str">
        <f t="shared" si="2"/>
        <v xml:space="preserve"> </v>
      </c>
      <c r="I56" s="1619"/>
      <c r="J56" s="9"/>
    </row>
    <row r="57" spans="1:13" ht="20.100000000000001" customHeight="1">
      <c r="A57" s="1502"/>
      <c r="B57" s="1620"/>
      <c r="C57" s="1621"/>
      <c r="D57" s="421" t="str">
        <f t="shared" si="3"/>
        <v xml:space="preserve"> </v>
      </c>
      <c r="E57" s="691" t="str">
        <f t="shared" si="0"/>
        <v xml:space="preserve"> </v>
      </c>
      <c r="F57" s="682"/>
      <c r="G57" s="996" t="str">
        <f t="shared" si="1"/>
        <v xml:space="preserve"> </v>
      </c>
      <c r="H57" s="1618" t="str">
        <f t="shared" si="2"/>
        <v xml:space="preserve"> </v>
      </c>
      <c r="I57" s="1619"/>
      <c r="J57" s="9"/>
    </row>
    <row r="58" spans="1:13" ht="20.100000000000001" customHeight="1">
      <c r="A58" s="1502"/>
      <c r="B58" s="1620"/>
      <c r="C58" s="1621"/>
      <c r="D58" s="691" t="str">
        <f t="shared" si="3"/>
        <v xml:space="preserve"> </v>
      </c>
      <c r="E58" s="422" t="str">
        <f t="shared" si="0"/>
        <v xml:space="preserve"> </v>
      </c>
      <c r="F58" s="678"/>
      <c r="G58" s="996" t="str">
        <f t="shared" si="1"/>
        <v xml:space="preserve"> </v>
      </c>
      <c r="H58" s="1618" t="str">
        <f t="shared" si="2"/>
        <v xml:space="preserve"> </v>
      </c>
      <c r="I58" s="1619"/>
      <c r="J58" s="9"/>
    </row>
    <row r="59" spans="1:13" ht="20.100000000000001" customHeight="1">
      <c r="A59" s="1502"/>
      <c r="B59" s="1620"/>
      <c r="C59" s="1621"/>
      <c r="D59" s="421" t="str">
        <f>IF(B59&gt;0,VLOOKUP(B59,Signals,2,FALSE)," ")</f>
        <v xml:space="preserve"> </v>
      </c>
      <c r="E59" s="422" t="str">
        <f t="shared" si="0"/>
        <v xml:space="preserve"> </v>
      </c>
      <c r="F59" s="678"/>
      <c r="G59" s="996" t="str">
        <f t="shared" si="1"/>
        <v xml:space="preserve"> </v>
      </c>
      <c r="H59" s="1618" t="str">
        <f t="shared" si="2"/>
        <v xml:space="preserve"> </v>
      </c>
      <c r="I59" s="1619"/>
      <c r="J59" s="9"/>
    </row>
    <row r="60" spans="1:13" ht="20.100000000000001" customHeight="1">
      <c r="B60" s="1620"/>
      <c r="C60" s="1621"/>
      <c r="D60" s="421" t="str">
        <f>IF(B60&gt;0,VLOOKUP(B60,Signals,2,FALSE)," ")</f>
        <v xml:space="preserve"> </v>
      </c>
      <c r="E60" s="422" t="str">
        <f t="shared" si="0"/>
        <v xml:space="preserve"> </v>
      </c>
      <c r="F60" s="678"/>
      <c r="G60" s="996" t="str">
        <f t="shared" si="1"/>
        <v xml:space="preserve"> </v>
      </c>
      <c r="H60" s="1618" t="str">
        <f t="shared" si="2"/>
        <v xml:space="preserve"> </v>
      </c>
      <c r="I60" s="1619"/>
      <c r="J60" s="9"/>
    </row>
    <row r="61" spans="1:13" ht="20.100000000000001" customHeight="1">
      <c r="B61" s="1620"/>
      <c r="C61" s="1621"/>
      <c r="D61" s="420" t="str">
        <f t="shared" si="3"/>
        <v xml:space="preserve"> </v>
      </c>
      <c r="E61" s="422" t="str">
        <f t="shared" si="0"/>
        <v xml:space="preserve"> </v>
      </c>
      <c r="F61" s="678"/>
      <c r="G61" s="996" t="str">
        <f t="shared" si="1"/>
        <v xml:space="preserve"> </v>
      </c>
      <c r="H61" s="1618" t="str">
        <f t="shared" si="2"/>
        <v xml:space="preserve"> </v>
      </c>
      <c r="I61" s="1619"/>
      <c r="J61" s="9"/>
    </row>
    <row r="62" spans="1:13" ht="20.100000000000001" customHeight="1">
      <c r="B62" s="1620"/>
      <c r="C62" s="1621"/>
      <c r="D62" s="420" t="str">
        <f>IF(B62&gt;0,VLOOKUP(B62,Signals,2,FALSE)," ")</f>
        <v xml:space="preserve"> </v>
      </c>
      <c r="E62" s="421" t="str">
        <f t="shared" si="0"/>
        <v xml:space="preserve"> </v>
      </c>
      <c r="F62" s="678"/>
      <c r="G62" s="996" t="str">
        <f t="shared" si="1"/>
        <v xml:space="preserve"> </v>
      </c>
      <c r="H62" s="1618" t="str">
        <f t="shared" si="2"/>
        <v xml:space="preserve"> </v>
      </c>
      <c r="I62" s="1619"/>
      <c r="J62" s="9"/>
    </row>
    <row r="63" spans="1:13" ht="20.100000000000001" customHeight="1">
      <c r="B63" s="1632"/>
      <c r="C63" s="1633"/>
      <c r="D63" s="420" t="str">
        <f t="shared" si="3"/>
        <v xml:space="preserve"> </v>
      </c>
      <c r="E63" s="421" t="str">
        <f t="shared" si="0"/>
        <v xml:space="preserve"> </v>
      </c>
      <c r="F63" s="678"/>
      <c r="G63" s="996" t="str">
        <f t="shared" si="1"/>
        <v xml:space="preserve"> </v>
      </c>
      <c r="H63" s="1618" t="str">
        <f t="shared" si="2"/>
        <v xml:space="preserve"> </v>
      </c>
      <c r="I63" s="1619"/>
      <c r="J63" s="9"/>
    </row>
    <row r="64" spans="1:13" ht="20.100000000000001" customHeight="1">
      <c r="B64" s="1630"/>
      <c r="C64" s="1631"/>
      <c r="D64" s="693" t="str">
        <f t="shared" si="3"/>
        <v xml:space="preserve"> </v>
      </c>
      <c r="E64" s="693" t="str">
        <f t="shared" si="0"/>
        <v xml:space="preserve"> </v>
      </c>
      <c r="F64" s="963"/>
      <c r="G64" s="997" t="str">
        <f t="shared" si="1"/>
        <v xml:space="preserve"> </v>
      </c>
      <c r="H64" s="1628" t="str">
        <f t="shared" si="2"/>
        <v xml:space="preserve"> </v>
      </c>
      <c r="I64" s="1629"/>
      <c r="J64" s="10"/>
    </row>
  </sheetData>
  <sheetProtection password="93EE" sheet="1" objects="1" scenarios="1" formatCells="0" insertRows="0" autoFilter="0"/>
  <mergeCells count="41">
    <mergeCell ref="B54:C54"/>
    <mergeCell ref="H53:I53"/>
    <mergeCell ref="H50:I50"/>
    <mergeCell ref="H51:I51"/>
    <mergeCell ref="B51:C51"/>
    <mergeCell ref="B52:C52"/>
    <mergeCell ref="B53:C53"/>
    <mergeCell ref="B50:C50"/>
    <mergeCell ref="H52:I52"/>
    <mergeCell ref="A47:A59"/>
    <mergeCell ref="H64:I64"/>
    <mergeCell ref="B62:C62"/>
    <mergeCell ref="H62:I62"/>
    <mergeCell ref="H58:I58"/>
    <mergeCell ref="H59:I59"/>
    <mergeCell ref="H60:I60"/>
    <mergeCell ref="B64:C64"/>
    <mergeCell ref="H63:I63"/>
    <mergeCell ref="B63:C63"/>
    <mergeCell ref="B59:C59"/>
    <mergeCell ref="B61:C61"/>
    <mergeCell ref="B60:C60"/>
    <mergeCell ref="B55:C55"/>
    <mergeCell ref="B56:C56"/>
    <mergeCell ref="B57:C57"/>
    <mergeCell ref="H61:I61"/>
    <mergeCell ref="H56:I56"/>
    <mergeCell ref="B58:C58"/>
    <mergeCell ref="J3:J4"/>
    <mergeCell ref="J7:J8"/>
    <mergeCell ref="J47:J51"/>
    <mergeCell ref="H54:I54"/>
    <mergeCell ref="H55:I55"/>
    <mergeCell ref="H57:I57"/>
    <mergeCell ref="J53:J55"/>
    <mergeCell ref="H49:I49"/>
    <mergeCell ref="H48:I48"/>
    <mergeCell ref="H47:I47"/>
    <mergeCell ref="B49:C49"/>
    <mergeCell ref="B48:C48"/>
    <mergeCell ref="B47:C47"/>
  </mergeCells>
  <conditionalFormatting sqref="I47 H50:I51 I49:I64 H47:H64 H54:I63">
    <cfRule type="cellIs" dxfId="8392" priority="3" operator="equal">
      <formula>"varies"</formula>
    </cfRule>
  </conditionalFormatting>
  <conditionalFormatting sqref="D47:E64">
    <cfRule type="cellIs" dxfId="8391" priority="2" operator="equal">
      <formula>"varies"</formula>
    </cfRule>
  </conditionalFormatting>
  <conditionalFormatting sqref="I47 H50:I51 I49:I64 H47:H64 H54:I63">
    <cfRule type="cellIs" dxfId="8390" priority="1" operator="equal">
      <formula>"varies"</formula>
    </cfRule>
  </conditionalFormatting>
  <dataValidations disablePrompts="1" count="1">
    <dataValidation type="list" showInputMessage="1" showErrorMessage="1" sqref="F47:F64" xr:uid="{00000000-0002-0000-0800-000000000000}">
      <formula1>YN</formula1>
    </dataValidation>
  </dataValidations>
  <printOptions horizontalCentered="1"/>
  <pageMargins left="0" right="0" top="0.25" bottom="0.5" header="0.3" footer="0.3"/>
  <pageSetup scale="76" orientation="portrait" r:id="rId1"/>
  <headerFooter>
    <oddFooter>&amp;L&amp;9U.S. Copyright Office&amp;R&amp;9Form SA3E Long Form (Rev. 05-17)</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B1:AA67"/>
  <sheetViews>
    <sheetView showGridLines="0" topLeftCell="A37" workbookViewId="0">
      <selection activeCell="U37" sqref="U37"/>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792</v>
      </c>
      <c r="E7" s="332" t="s">
        <v>787</v>
      </c>
      <c r="F7" s="332"/>
      <c r="G7" s="332"/>
      <c r="H7" s="332"/>
      <c r="I7" s="332"/>
      <c r="J7" s="333"/>
      <c r="K7" s="132"/>
      <c r="L7" s="331"/>
      <c r="M7" s="332"/>
      <c r="N7" s="1012" t="s">
        <v>793</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794</v>
      </c>
      <c r="E34" s="332" t="s">
        <v>787</v>
      </c>
      <c r="F34" s="332"/>
      <c r="G34" s="332"/>
      <c r="H34" s="332"/>
      <c r="I34" s="332"/>
      <c r="J34" s="333"/>
      <c r="K34" s="132"/>
      <c r="L34" s="331"/>
      <c r="M34" s="332"/>
      <c r="N34" s="1012" t="s">
        <v>795</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195"/>
      <c r="R61" s="1559"/>
      <c r="S61" s="1560"/>
      <c r="T61" s="194"/>
      <c r="U61" s="162"/>
    </row>
    <row r="62" spans="2:21" ht="12" customHeight="1">
      <c r="B62" s="200" t="s">
        <v>672</v>
      </c>
      <c r="C62" s="206"/>
      <c r="D62" s="29"/>
      <c r="E62" s="136"/>
      <c r="F62" s="136"/>
      <c r="G62" s="136"/>
      <c r="H62" s="136"/>
      <c r="I62" s="136"/>
      <c r="J62" s="136"/>
      <c r="K62" s="136"/>
      <c r="L62" s="136"/>
      <c r="M62" s="136"/>
      <c r="N62" s="136"/>
      <c r="O62" s="136"/>
      <c r="P62" s="227" t="s">
        <v>987</v>
      </c>
      <c r="Q62" s="2196"/>
      <c r="R62" s="2196"/>
      <c r="S62" s="2197"/>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4424" priority="108" operator="equal">
      <formula>"varies"</formula>
    </cfRule>
  </conditionalFormatting>
  <conditionalFormatting sqref="C13:D27 C40:D54 M13:N27 M40:N54 H14:H26 H41:H53 R14:R26 R41:R53">
    <cfRule type="cellIs" dxfId="4423" priority="107" operator="equal">
      <formula>"varies"</formula>
    </cfRule>
  </conditionalFormatting>
  <conditionalFormatting sqref="D13:D27">
    <cfRule type="cellIs" dxfId="4422" priority="106" operator="equal">
      <formula>"varies"</formula>
    </cfRule>
  </conditionalFormatting>
  <conditionalFormatting sqref="N13:N27">
    <cfRule type="cellIs" dxfId="4421" priority="105" operator="equal">
      <formula>"varies"</formula>
    </cfRule>
  </conditionalFormatting>
  <conditionalFormatting sqref="N40:N54">
    <cfRule type="cellIs" dxfId="4420" priority="104" operator="equal">
      <formula>"varies"</formula>
    </cfRule>
  </conditionalFormatting>
  <conditionalFormatting sqref="N40:N54">
    <cfRule type="cellIs" dxfId="4419" priority="103" operator="equal">
      <formula>"varies"</formula>
    </cfRule>
  </conditionalFormatting>
  <conditionalFormatting sqref="D40:D54">
    <cfRule type="cellIs" dxfId="4418" priority="102" operator="equal">
      <formula>"varies"</formula>
    </cfRule>
  </conditionalFormatting>
  <conditionalFormatting sqref="D40:D54">
    <cfRule type="cellIs" dxfId="4417" priority="101" operator="equal">
      <formula>"varies"</formula>
    </cfRule>
  </conditionalFormatting>
  <conditionalFormatting sqref="N40:N54">
    <cfRule type="cellIs" dxfId="4416" priority="100" operator="equal">
      <formula>"varies"</formula>
    </cfRule>
  </conditionalFormatting>
  <conditionalFormatting sqref="N13:N27">
    <cfRule type="cellIs" dxfId="4415" priority="99" operator="equal">
      <formula>"varies"</formula>
    </cfRule>
  </conditionalFormatting>
  <conditionalFormatting sqref="D40:D54">
    <cfRule type="cellIs" dxfId="4414" priority="98" operator="equal">
      <formula>"varies"</formula>
    </cfRule>
  </conditionalFormatting>
  <conditionalFormatting sqref="N40:N54">
    <cfRule type="cellIs" dxfId="4413" priority="97" operator="equal">
      <formula>"varies"</formula>
    </cfRule>
  </conditionalFormatting>
  <conditionalFormatting sqref="C13:C27">
    <cfRule type="cellIs" dxfId="4412" priority="96" operator="equal">
      <formula>"varies"</formula>
    </cfRule>
  </conditionalFormatting>
  <conditionalFormatting sqref="C40:C54">
    <cfRule type="cellIs" dxfId="4411" priority="95" operator="equal">
      <formula>"varies"</formula>
    </cfRule>
  </conditionalFormatting>
  <conditionalFormatting sqref="M13:M27">
    <cfRule type="cellIs" dxfId="4410" priority="94" operator="equal">
      <formula>"varies"</formula>
    </cfRule>
  </conditionalFormatting>
  <conditionalFormatting sqref="M40:M54">
    <cfRule type="cellIs" dxfId="4409" priority="93" operator="equal">
      <formula>"varies"</formula>
    </cfRule>
  </conditionalFormatting>
  <conditionalFormatting sqref="H14">
    <cfRule type="cellIs" dxfId="4408" priority="92" operator="equal">
      <formula>"varies"</formula>
    </cfRule>
  </conditionalFormatting>
  <conditionalFormatting sqref="H15">
    <cfRule type="cellIs" dxfId="4407" priority="91" operator="equal">
      <formula>"varies"</formula>
    </cfRule>
  </conditionalFormatting>
  <conditionalFormatting sqref="H16:H26">
    <cfRule type="cellIs" dxfId="4406" priority="90" operator="equal">
      <formula>"varies"</formula>
    </cfRule>
  </conditionalFormatting>
  <conditionalFormatting sqref="H41">
    <cfRule type="cellIs" dxfId="4405" priority="89" operator="equal">
      <formula>"varies"</formula>
    </cfRule>
  </conditionalFormatting>
  <conditionalFormatting sqref="H42">
    <cfRule type="cellIs" dxfId="4404" priority="88" operator="equal">
      <formula>"varies"</formula>
    </cfRule>
  </conditionalFormatting>
  <conditionalFormatting sqref="H43:H53">
    <cfRule type="cellIs" dxfId="4403" priority="87" operator="equal">
      <formula>"varies"</formula>
    </cfRule>
  </conditionalFormatting>
  <conditionalFormatting sqref="R14">
    <cfRule type="cellIs" dxfId="4402" priority="86" operator="equal">
      <formula>"varies"</formula>
    </cfRule>
  </conditionalFormatting>
  <conditionalFormatting sqref="R15">
    <cfRule type="cellIs" dxfId="4401" priority="85" operator="equal">
      <formula>"varies"</formula>
    </cfRule>
  </conditionalFormatting>
  <conditionalFormatting sqref="R16:R26">
    <cfRule type="cellIs" dxfId="4400" priority="84" operator="equal">
      <formula>"varies"</formula>
    </cfRule>
  </conditionalFormatting>
  <conditionalFormatting sqref="R41">
    <cfRule type="cellIs" dxfId="4399" priority="83" operator="equal">
      <formula>"varies"</formula>
    </cfRule>
  </conditionalFormatting>
  <conditionalFormatting sqref="R42">
    <cfRule type="cellIs" dxfId="4398" priority="82" operator="equal">
      <formula>"varies"</formula>
    </cfRule>
  </conditionalFormatting>
  <conditionalFormatting sqref="R43:R53">
    <cfRule type="cellIs" dxfId="4397" priority="81" operator="equal">
      <formula>"varies"</formula>
    </cfRule>
  </conditionalFormatting>
  <conditionalFormatting sqref="C40">
    <cfRule type="cellIs" dxfId="4396" priority="80" operator="equal">
      <formula>"varies"</formula>
    </cfRule>
  </conditionalFormatting>
  <conditionalFormatting sqref="D13:D27">
    <cfRule type="cellIs" dxfId="4395" priority="79" operator="equal">
      <formula>"varies"</formula>
    </cfRule>
  </conditionalFormatting>
  <conditionalFormatting sqref="N13:N27">
    <cfRule type="cellIs" dxfId="4394" priority="78" operator="equal">
      <formula>"varies"</formula>
    </cfRule>
  </conditionalFormatting>
  <conditionalFormatting sqref="N40:N54">
    <cfRule type="cellIs" dxfId="4393" priority="77" operator="equal">
      <formula>"varies"</formula>
    </cfRule>
  </conditionalFormatting>
  <conditionalFormatting sqref="N40:N54">
    <cfRule type="cellIs" dxfId="4392" priority="76" operator="equal">
      <formula>"varies"</formula>
    </cfRule>
  </conditionalFormatting>
  <conditionalFormatting sqref="D40:D54">
    <cfRule type="cellIs" dxfId="4391" priority="75" operator="equal">
      <formula>"varies"</formula>
    </cfRule>
  </conditionalFormatting>
  <conditionalFormatting sqref="D40:D54">
    <cfRule type="cellIs" dxfId="4390" priority="74" operator="equal">
      <formula>"varies"</formula>
    </cfRule>
  </conditionalFormatting>
  <conditionalFormatting sqref="N40:N54">
    <cfRule type="cellIs" dxfId="4389" priority="73" operator="equal">
      <formula>"varies"</formula>
    </cfRule>
  </conditionalFormatting>
  <conditionalFormatting sqref="N13:N27">
    <cfRule type="cellIs" dxfId="4388" priority="72" operator="equal">
      <formula>"varies"</formula>
    </cfRule>
  </conditionalFormatting>
  <conditionalFormatting sqref="D40:D54">
    <cfRule type="cellIs" dxfId="4387" priority="71" operator="equal">
      <formula>"varies"</formula>
    </cfRule>
  </conditionalFormatting>
  <conditionalFormatting sqref="N40:N54">
    <cfRule type="cellIs" dxfId="4386" priority="70" operator="equal">
      <formula>"varies"</formula>
    </cfRule>
  </conditionalFormatting>
  <conditionalFormatting sqref="C13:C27">
    <cfRule type="cellIs" dxfId="4385" priority="69" operator="equal">
      <formula>"varies"</formula>
    </cfRule>
  </conditionalFormatting>
  <conditionalFormatting sqref="C40:C54">
    <cfRule type="cellIs" dxfId="4384" priority="68" operator="equal">
      <formula>"varies"</formula>
    </cfRule>
  </conditionalFormatting>
  <conditionalFormatting sqref="M13:M27">
    <cfRule type="cellIs" dxfId="4383" priority="67" operator="equal">
      <formula>"varies"</formula>
    </cfRule>
  </conditionalFormatting>
  <conditionalFormatting sqref="M40:M54">
    <cfRule type="cellIs" dxfId="4382" priority="66" operator="equal">
      <formula>"varies"</formula>
    </cfRule>
  </conditionalFormatting>
  <conditionalFormatting sqref="H14">
    <cfRule type="cellIs" dxfId="4381" priority="65" operator="equal">
      <formula>"varies"</formula>
    </cfRule>
  </conditionalFormatting>
  <conditionalFormatting sqref="H15">
    <cfRule type="cellIs" dxfId="4380" priority="64" operator="equal">
      <formula>"varies"</formula>
    </cfRule>
  </conditionalFormatting>
  <conditionalFormatting sqref="H16:H26">
    <cfRule type="cellIs" dxfId="4379" priority="63" operator="equal">
      <formula>"varies"</formula>
    </cfRule>
  </conditionalFormatting>
  <conditionalFormatting sqref="H41">
    <cfRule type="cellIs" dxfId="4378" priority="62" operator="equal">
      <formula>"varies"</formula>
    </cfRule>
  </conditionalFormatting>
  <conditionalFormatting sqref="H42">
    <cfRule type="cellIs" dxfId="4377" priority="61" operator="equal">
      <formula>"varies"</formula>
    </cfRule>
  </conditionalFormatting>
  <conditionalFormatting sqref="H43:H53">
    <cfRule type="cellIs" dxfId="4376" priority="60" operator="equal">
      <formula>"varies"</formula>
    </cfRule>
  </conditionalFormatting>
  <conditionalFormatting sqref="R14">
    <cfRule type="cellIs" dxfId="4375" priority="59" operator="equal">
      <formula>"varies"</formula>
    </cfRule>
  </conditionalFormatting>
  <conditionalFormatting sqref="R15">
    <cfRule type="cellIs" dxfId="4374" priority="58" operator="equal">
      <formula>"varies"</formula>
    </cfRule>
  </conditionalFormatting>
  <conditionalFormatting sqref="R16:R26">
    <cfRule type="cellIs" dxfId="4373" priority="57" operator="equal">
      <formula>"varies"</formula>
    </cfRule>
  </conditionalFormatting>
  <conditionalFormatting sqref="R41">
    <cfRule type="cellIs" dxfId="4372" priority="56" operator="equal">
      <formula>"varies"</formula>
    </cfRule>
  </conditionalFormatting>
  <conditionalFormatting sqref="R42">
    <cfRule type="cellIs" dxfId="4371" priority="55" operator="equal">
      <formula>"varies"</formula>
    </cfRule>
  </conditionalFormatting>
  <conditionalFormatting sqref="R43:R53">
    <cfRule type="cellIs" dxfId="4370" priority="54" operator="equal">
      <formula>"varies"</formula>
    </cfRule>
  </conditionalFormatting>
  <conditionalFormatting sqref="M13">
    <cfRule type="cellIs" dxfId="4369" priority="53" operator="equal">
      <formula>"varies"</formula>
    </cfRule>
  </conditionalFormatting>
  <conditionalFormatting sqref="D13:D27">
    <cfRule type="cellIs" dxfId="4368" priority="52" operator="equal">
      <formula>"varies"</formula>
    </cfRule>
  </conditionalFormatting>
  <conditionalFormatting sqref="N13:N27">
    <cfRule type="cellIs" dxfId="4367" priority="51" operator="equal">
      <formula>"varies"</formula>
    </cfRule>
  </conditionalFormatting>
  <conditionalFormatting sqref="N40:N54">
    <cfRule type="cellIs" dxfId="4366" priority="50" operator="equal">
      <formula>"varies"</formula>
    </cfRule>
  </conditionalFormatting>
  <conditionalFormatting sqref="N40:N54">
    <cfRule type="cellIs" dxfId="4365" priority="49" operator="equal">
      <formula>"varies"</formula>
    </cfRule>
  </conditionalFormatting>
  <conditionalFormatting sqref="D40:D54">
    <cfRule type="cellIs" dxfId="4364" priority="48" operator="equal">
      <formula>"varies"</formula>
    </cfRule>
  </conditionalFormatting>
  <conditionalFormatting sqref="D40:D54">
    <cfRule type="cellIs" dxfId="4363" priority="47" operator="equal">
      <formula>"varies"</formula>
    </cfRule>
  </conditionalFormatting>
  <conditionalFormatting sqref="N40:N54">
    <cfRule type="cellIs" dxfId="4362" priority="46" operator="equal">
      <formula>"varies"</formula>
    </cfRule>
  </conditionalFormatting>
  <conditionalFormatting sqref="N13:N27">
    <cfRule type="cellIs" dxfId="4361" priority="45" operator="equal">
      <formula>"varies"</formula>
    </cfRule>
  </conditionalFormatting>
  <conditionalFormatting sqref="D40:D54">
    <cfRule type="cellIs" dxfId="4360" priority="44" operator="equal">
      <formula>"varies"</formula>
    </cfRule>
  </conditionalFormatting>
  <conditionalFormatting sqref="N40:N54">
    <cfRule type="cellIs" dxfId="4359" priority="43" operator="equal">
      <formula>"varies"</formula>
    </cfRule>
  </conditionalFormatting>
  <conditionalFormatting sqref="C13:C27">
    <cfRule type="cellIs" dxfId="4358" priority="42" operator="equal">
      <formula>"varies"</formula>
    </cfRule>
  </conditionalFormatting>
  <conditionalFormatting sqref="C40:C54">
    <cfRule type="cellIs" dxfId="4357" priority="41" operator="equal">
      <formula>"varies"</formula>
    </cfRule>
  </conditionalFormatting>
  <conditionalFormatting sqref="M13:M27">
    <cfRule type="cellIs" dxfId="4356" priority="40" operator="equal">
      <formula>"varies"</formula>
    </cfRule>
  </conditionalFormatting>
  <conditionalFormatting sqref="M40:M54">
    <cfRule type="cellIs" dxfId="4355" priority="39" operator="equal">
      <formula>"varies"</formula>
    </cfRule>
  </conditionalFormatting>
  <conditionalFormatting sqref="H14">
    <cfRule type="cellIs" dxfId="4354" priority="38" operator="equal">
      <formula>"varies"</formula>
    </cfRule>
  </conditionalFormatting>
  <conditionalFormatting sqref="H15">
    <cfRule type="cellIs" dxfId="4353" priority="37" operator="equal">
      <formula>"varies"</formula>
    </cfRule>
  </conditionalFormatting>
  <conditionalFormatting sqref="H16:H26">
    <cfRule type="cellIs" dxfId="4352" priority="36" operator="equal">
      <formula>"varies"</formula>
    </cfRule>
  </conditionalFormatting>
  <conditionalFormatting sqref="H41">
    <cfRule type="cellIs" dxfId="4351" priority="35" operator="equal">
      <formula>"varies"</formula>
    </cfRule>
  </conditionalFormatting>
  <conditionalFormatting sqref="H42">
    <cfRule type="cellIs" dxfId="4350" priority="34" operator="equal">
      <formula>"varies"</formula>
    </cfRule>
  </conditionalFormatting>
  <conditionalFormatting sqref="H43:H53">
    <cfRule type="cellIs" dxfId="4349" priority="33" operator="equal">
      <formula>"varies"</formula>
    </cfRule>
  </conditionalFormatting>
  <conditionalFormatting sqref="R14">
    <cfRule type="cellIs" dxfId="4348" priority="32" operator="equal">
      <formula>"varies"</formula>
    </cfRule>
  </conditionalFormatting>
  <conditionalFormatting sqref="R15">
    <cfRule type="cellIs" dxfId="4347" priority="31" operator="equal">
      <formula>"varies"</formula>
    </cfRule>
  </conditionalFormatting>
  <conditionalFormatting sqref="R16:R26">
    <cfRule type="cellIs" dxfId="4346" priority="30" operator="equal">
      <formula>"varies"</formula>
    </cfRule>
  </conditionalFormatting>
  <conditionalFormatting sqref="R41">
    <cfRule type="cellIs" dxfId="4345" priority="29" operator="equal">
      <formula>"varies"</formula>
    </cfRule>
  </conditionalFormatting>
  <conditionalFormatting sqref="R42">
    <cfRule type="cellIs" dxfId="4344" priority="28" operator="equal">
      <formula>"varies"</formula>
    </cfRule>
  </conditionalFormatting>
  <conditionalFormatting sqref="R43:R53">
    <cfRule type="cellIs" dxfId="4343" priority="27" operator="equal">
      <formula>"varies"</formula>
    </cfRule>
  </conditionalFormatting>
  <conditionalFormatting sqref="D13:D27">
    <cfRule type="cellIs" dxfId="4342" priority="26" operator="equal">
      <formula>"varies"</formula>
    </cfRule>
  </conditionalFormatting>
  <conditionalFormatting sqref="N13:N27">
    <cfRule type="cellIs" dxfId="4341" priority="25" operator="equal">
      <formula>"varies"</formula>
    </cfRule>
  </conditionalFormatting>
  <conditionalFormatting sqref="N40:N54">
    <cfRule type="cellIs" dxfId="4340" priority="24" operator="equal">
      <formula>"varies"</formula>
    </cfRule>
  </conditionalFormatting>
  <conditionalFormatting sqref="N40:N54">
    <cfRule type="cellIs" dxfId="4339" priority="23" operator="equal">
      <formula>"varies"</formula>
    </cfRule>
  </conditionalFormatting>
  <conditionalFormatting sqref="D40:D54">
    <cfRule type="cellIs" dxfId="4338" priority="22" operator="equal">
      <formula>"varies"</formula>
    </cfRule>
  </conditionalFormatting>
  <conditionalFormatting sqref="D40:D54">
    <cfRule type="cellIs" dxfId="4337" priority="21" operator="equal">
      <formula>"varies"</formula>
    </cfRule>
  </conditionalFormatting>
  <conditionalFormatting sqref="N40:N54">
    <cfRule type="cellIs" dxfId="4336" priority="20" operator="equal">
      <formula>"varies"</formula>
    </cfRule>
  </conditionalFormatting>
  <conditionalFormatting sqref="N13:N27">
    <cfRule type="cellIs" dxfId="4335" priority="19" operator="equal">
      <formula>"varies"</formula>
    </cfRule>
  </conditionalFormatting>
  <conditionalFormatting sqref="D40:D54">
    <cfRule type="cellIs" dxfId="4334" priority="18" operator="equal">
      <formula>"varies"</formula>
    </cfRule>
  </conditionalFormatting>
  <conditionalFormatting sqref="N40:N54">
    <cfRule type="cellIs" dxfId="4333" priority="17" operator="equal">
      <formula>"varies"</formula>
    </cfRule>
  </conditionalFormatting>
  <conditionalFormatting sqref="C13:C27">
    <cfRule type="cellIs" dxfId="4332" priority="16" operator="equal">
      <formula>"varies"</formula>
    </cfRule>
  </conditionalFormatting>
  <conditionalFormatting sqref="C40:C54">
    <cfRule type="cellIs" dxfId="4331" priority="15" operator="equal">
      <formula>"varies"</formula>
    </cfRule>
  </conditionalFormatting>
  <conditionalFormatting sqref="M13:M27">
    <cfRule type="cellIs" dxfId="4330" priority="14" operator="equal">
      <formula>"varies"</formula>
    </cfRule>
  </conditionalFormatting>
  <conditionalFormatting sqref="M40:M54">
    <cfRule type="cellIs" dxfId="4329" priority="13" operator="equal">
      <formula>"varies"</formula>
    </cfRule>
  </conditionalFormatting>
  <conditionalFormatting sqref="H14">
    <cfRule type="cellIs" dxfId="4328" priority="12" operator="equal">
      <formula>"varies"</formula>
    </cfRule>
  </conditionalFormatting>
  <conditionalFormatting sqref="H15">
    <cfRule type="cellIs" dxfId="4327" priority="11" operator="equal">
      <formula>"varies"</formula>
    </cfRule>
  </conditionalFormatting>
  <conditionalFormatting sqref="H16:H26">
    <cfRule type="cellIs" dxfId="4326" priority="10" operator="equal">
      <formula>"varies"</formula>
    </cfRule>
  </conditionalFormatting>
  <conditionalFormatting sqref="H41">
    <cfRule type="cellIs" dxfId="4325" priority="9" operator="equal">
      <formula>"varies"</formula>
    </cfRule>
  </conditionalFormatting>
  <conditionalFormatting sqref="H42">
    <cfRule type="cellIs" dxfId="4324" priority="8" operator="equal">
      <formula>"varies"</formula>
    </cfRule>
  </conditionalFormatting>
  <conditionalFormatting sqref="H43:H53">
    <cfRule type="cellIs" dxfId="4323" priority="7" operator="equal">
      <formula>"varies"</formula>
    </cfRule>
  </conditionalFormatting>
  <conditionalFormatting sqref="R14">
    <cfRule type="cellIs" dxfId="4322" priority="6" operator="equal">
      <formula>"varies"</formula>
    </cfRule>
  </conditionalFormatting>
  <conditionalFormatting sqref="R15">
    <cfRule type="cellIs" dxfId="4321" priority="5" operator="equal">
      <formula>"varies"</formula>
    </cfRule>
  </conditionalFormatting>
  <conditionalFormatting sqref="R16:R26">
    <cfRule type="cellIs" dxfId="4320" priority="4" operator="equal">
      <formula>"varies"</formula>
    </cfRule>
  </conditionalFormatting>
  <conditionalFormatting sqref="R41">
    <cfRule type="cellIs" dxfId="4319" priority="3" operator="equal">
      <formula>"varies"</formula>
    </cfRule>
  </conditionalFormatting>
  <conditionalFormatting sqref="R42">
    <cfRule type="cellIs" dxfId="4318" priority="2" operator="equal">
      <formula>"varies"</formula>
    </cfRule>
  </conditionalFormatting>
  <conditionalFormatting sqref="R43:R53">
    <cfRule type="cellIs" dxfId="4317"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ignoredErrors>
    <ignoredError sqref="D14 D41" formula="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B1:AA67"/>
  <sheetViews>
    <sheetView showGridLines="0" topLeftCell="A37"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796</v>
      </c>
      <c r="E7" s="332" t="s">
        <v>787</v>
      </c>
      <c r="F7" s="332"/>
      <c r="G7" s="332"/>
      <c r="H7" s="332"/>
      <c r="I7" s="332"/>
      <c r="J7" s="333"/>
      <c r="K7" s="132"/>
      <c r="L7" s="331"/>
      <c r="M7" s="332"/>
      <c r="N7" s="1012" t="s">
        <v>797</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798</v>
      </c>
      <c r="E34" s="332" t="s">
        <v>787</v>
      </c>
      <c r="F34" s="332"/>
      <c r="G34" s="332"/>
      <c r="H34" s="332"/>
      <c r="I34" s="332"/>
      <c r="J34" s="333"/>
      <c r="K34" s="132"/>
      <c r="L34" s="331"/>
      <c r="M34" s="332"/>
      <c r="N34" s="1012" t="s">
        <v>799</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4316" priority="109" operator="equal">
      <formula>"varies"</formula>
    </cfRule>
  </conditionalFormatting>
  <conditionalFormatting sqref="C13:D27 C40:D54 M13:N27 M40:N54 H14:H26 H41:H53 R14:R26 R41:R53">
    <cfRule type="cellIs" dxfId="4315" priority="108" operator="equal">
      <formula>"varies"</formula>
    </cfRule>
  </conditionalFormatting>
  <conditionalFormatting sqref="C13:D27 C40:D54 M13:N27 M40:N54 H14:H26 H41:H53 R14:R26 R41:R53">
    <cfRule type="cellIs" dxfId="4314" priority="107" operator="equal">
      <formula>"varies"</formula>
    </cfRule>
  </conditionalFormatting>
  <conditionalFormatting sqref="D13:D27">
    <cfRule type="cellIs" dxfId="4313" priority="106" operator="equal">
      <formula>"varies"</formula>
    </cfRule>
  </conditionalFormatting>
  <conditionalFormatting sqref="N13:N27">
    <cfRule type="cellIs" dxfId="4312" priority="105" operator="equal">
      <formula>"varies"</formula>
    </cfRule>
  </conditionalFormatting>
  <conditionalFormatting sqref="N40:N54">
    <cfRule type="cellIs" dxfId="4311" priority="104" operator="equal">
      <formula>"varies"</formula>
    </cfRule>
  </conditionalFormatting>
  <conditionalFormatting sqref="N40:N54">
    <cfRule type="cellIs" dxfId="4310" priority="103" operator="equal">
      <formula>"varies"</formula>
    </cfRule>
  </conditionalFormatting>
  <conditionalFormatting sqref="D40:D54">
    <cfRule type="cellIs" dxfId="4309" priority="102" operator="equal">
      <formula>"varies"</formula>
    </cfRule>
  </conditionalFormatting>
  <conditionalFormatting sqref="D40:D54">
    <cfRule type="cellIs" dxfId="4308" priority="101" operator="equal">
      <formula>"varies"</formula>
    </cfRule>
  </conditionalFormatting>
  <conditionalFormatting sqref="N40:N54">
    <cfRule type="cellIs" dxfId="4307" priority="100" operator="equal">
      <formula>"varies"</formula>
    </cfRule>
  </conditionalFormatting>
  <conditionalFormatting sqref="N13:N27">
    <cfRule type="cellIs" dxfId="4306" priority="99" operator="equal">
      <formula>"varies"</formula>
    </cfRule>
  </conditionalFormatting>
  <conditionalFormatting sqref="D40:D54">
    <cfRule type="cellIs" dxfId="4305" priority="98" operator="equal">
      <formula>"varies"</formula>
    </cfRule>
  </conditionalFormatting>
  <conditionalFormatting sqref="N40:N54">
    <cfRule type="cellIs" dxfId="4304" priority="97" operator="equal">
      <formula>"varies"</formula>
    </cfRule>
  </conditionalFormatting>
  <conditionalFormatting sqref="C13:C27">
    <cfRule type="cellIs" dxfId="4303" priority="96" operator="equal">
      <formula>"varies"</formula>
    </cfRule>
  </conditionalFormatting>
  <conditionalFormatting sqref="C40:C54">
    <cfRule type="cellIs" dxfId="4302" priority="95" operator="equal">
      <formula>"varies"</formula>
    </cfRule>
  </conditionalFormatting>
  <conditionalFormatting sqref="M13:M27">
    <cfRule type="cellIs" dxfId="4301" priority="94" operator="equal">
      <formula>"varies"</formula>
    </cfRule>
  </conditionalFormatting>
  <conditionalFormatting sqref="M40:M54">
    <cfRule type="cellIs" dxfId="4300" priority="93" operator="equal">
      <formula>"varies"</formula>
    </cfRule>
  </conditionalFormatting>
  <conditionalFormatting sqref="H14">
    <cfRule type="cellIs" dxfId="4299" priority="92" operator="equal">
      <formula>"varies"</formula>
    </cfRule>
  </conditionalFormatting>
  <conditionalFormatting sqref="H15">
    <cfRule type="cellIs" dxfId="4298" priority="91" operator="equal">
      <formula>"varies"</formula>
    </cfRule>
  </conditionalFormatting>
  <conditionalFormatting sqref="H16:H26">
    <cfRule type="cellIs" dxfId="4297" priority="90" operator="equal">
      <formula>"varies"</formula>
    </cfRule>
  </conditionalFormatting>
  <conditionalFormatting sqref="H41">
    <cfRule type="cellIs" dxfId="4296" priority="89" operator="equal">
      <formula>"varies"</formula>
    </cfRule>
  </conditionalFormatting>
  <conditionalFormatting sqref="H42">
    <cfRule type="cellIs" dxfId="4295" priority="88" operator="equal">
      <formula>"varies"</formula>
    </cfRule>
  </conditionalFormatting>
  <conditionalFormatting sqref="H43:H53">
    <cfRule type="cellIs" dxfId="4294" priority="87" operator="equal">
      <formula>"varies"</formula>
    </cfRule>
  </conditionalFormatting>
  <conditionalFormatting sqref="R14">
    <cfRule type="cellIs" dxfId="4293" priority="86" operator="equal">
      <formula>"varies"</formula>
    </cfRule>
  </conditionalFormatting>
  <conditionalFormatting sqref="R15">
    <cfRule type="cellIs" dxfId="4292" priority="85" operator="equal">
      <formula>"varies"</formula>
    </cfRule>
  </conditionalFormatting>
  <conditionalFormatting sqref="R16:R26">
    <cfRule type="cellIs" dxfId="4291" priority="84" operator="equal">
      <formula>"varies"</formula>
    </cfRule>
  </conditionalFormatting>
  <conditionalFormatting sqref="R41">
    <cfRule type="cellIs" dxfId="4290" priority="83" operator="equal">
      <formula>"varies"</formula>
    </cfRule>
  </conditionalFormatting>
  <conditionalFormatting sqref="R42">
    <cfRule type="cellIs" dxfId="4289" priority="82" operator="equal">
      <formula>"varies"</formula>
    </cfRule>
  </conditionalFormatting>
  <conditionalFormatting sqref="R43:R53">
    <cfRule type="cellIs" dxfId="4288" priority="81" operator="equal">
      <formula>"varies"</formula>
    </cfRule>
  </conditionalFormatting>
  <conditionalFormatting sqref="C40">
    <cfRule type="cellIs" dxfId="4287" priority="80" operator="equal">
      <formula>"varies"</formula>
    </cfRule>
  </conditionalFormatting>
  <conditionalFormatting sqref="D13:D27">
    <cfRule type="cellIs" dxfId="4286" priority="79" operator="equal">
      <formula>"varies"</formula>
    </cfRule>
  </conditionalFormatting>
  <conditionalFormatting sqref="N13:N27">
    <cfRule type="cellIs" dxfId="4285" priority="78" operator="equal">
      <formula>"varies"</formula>
    </cfRule>
  </conditionalFormatting>
  <conditionalFormatting sqref="N40:N54">
    <cfRule type="cellIs" dxfId="4284" priority="77" operator="equal">
      <formula>"varies"</formula>
    </cfRule>
  </conditionalFormatting>
  <conditionalFormatting sqref="N40:N54">
    <cfRule type="cellIs" dxfId="4283" priority="76" operator="equal">
      <formula>"varies"</formula>
    </cfRule>
  </conditionalFormatting>
  <conditionalFormatting sqref="D40:D54">
    <cfRule type="cellIs" dxfId="4282" priority="75" operator="equal">
      <formula>"varies"</formula>
    </cfRule>
  </conditionalFormatting>
  <conditionalFormatting sqref="D40:D54">
    <cfRule type="cellIs" dxfId="4281" priority="74" operator="equal">
      <formula>"varies"</formula>
    </cfRule>
  </conditionalFormatting>
  <conditionalFormatting sqref="N40:N54">
    <cfRule type="cellIs" dxfId="4280" priority="73" operator="equal">
      <formula>"varies"</formula>
    </cfRule>
  </conditionalFormatting>
  <conditionalFormatting sqref="N13:N27">
    <cfRule type="cellIs" dxfId="4279" priority="72" operator="equal">
      <formula>"varies"</formula>
    </cfRule>
  </conditionalFormatting>
  <conditionalFormatting sqref="D40:D54">
    <cfRule type="cellIs" dxfId="4278" priority="71" operator="equal">
      <formula>"varies"</formula>
    </cfRule>
  </conditionalFormatting>
  <conditionalFormatting sqref="N40:N54">
    <cfRule type="cellIs" dxfId="4277" priority="70" operator="equal">
      <formula>"varies"</formula>
    </cfRule>
  </conditionalFormatting>
  <conditionalFormatting sqref="C13:C27">
    <cfRule type="cellIs" dxfId="4276" priority="69" operator="equal">
      <formula>"varies"</formula>
    </cfRule>
  </conditionalFormatting>
  <conditionalFormatting sqref="C40:C54">
    <cfRule type="cellIs" dxfId="4275" priority="68" operator="equal">
      <formula>"varies"</formula>
    </cfRule>
  </conditionalFormatting>
  <conditionalFormatting sqref="M13:M27">
    <cfRule type="cellIs" dxfId="4274" priority="67" operator="equal">
      <formula>"varies"</formula>
    </cfRule>
  </conditionalFormatting>
  <conditionalFormatting sqref="M40:M54">
    <cfRule type="cellIs" dxfId="4273" priority="66" operator="equal">
      <formula>"varies"</formula>
    </cfRule>
  </conditionalFormatting>
  <conditionalFormatting sqref="H14">
    <cfRule type="cellIs" dxfId="4272" priority="65" operator="equal">
      <formula>"varies"</formula>
    </cfRule>
  </conditionalFormatting>
  <conditionalFormatting sqref="H15">
    <cfRule type="cellIs" dxfId="4271" priority="64" operator="equal">
      <formula>"varies"</formula>
    </cfRule>
  </conditionalFormatting>
  <conditionalFormatting sqref="H16:H26">
    <cfRule type="cellIs" dxfId="4270" priority="63" operator="equal">
      <formula>"varies"</formula>
    </cfRule>
  </conditionalFormatting>
  <conditionalFormatting sqref="H41">
    <cfRule type="cellIs" dxfId="4269" priority="62" operator="equal">
      <formula>"varies"</formula>
    </cfRule>
  </conditionalFormatting>
  <conditionalFormatting sqref="H42">
    <cfRule type="cellIs" dxfId="4268" priority="61" operator="equal">
      <formula>"varies"</formula>
    </cfRule>
  </conditionalFormatting>
  <conditionalFormatting sqref="H43:H53">
    <cfRule type="cellIs" dxfId="4267" priority="60" operator="equal">
      <formula>"varies"</formula>
    </cfRule>
  </conditionalFormatting>
  <conditionalFormatting sqref="R14">
    <cfRule type="cellIs" dxfId="4266" priority="59" operator="equal">
      <formula>"varies"</formula>
    </cfRule>
  </conditionalFormatting>
  <conditionalFormatting sqref="R15">
    <cfRule type="cellIs" dxfId="4265" priority="58" operator="equal">
      <formula>"varies"</formula>
    </cfRule>
  </conditionalFormatting>
  <conditionalFormatting sqref="R16:R26">
    <cfRule type="cellIs" dxfId="4264" priority="57" operator="equal">
      <formula>"varies"</formula>
    </cfRule>
  </conditionalFormatting>
  <conditionalFormatting sqref="R41">
    <cfRule type="cellIs" dxfId="4263" priority="56" operator="equal">
      <formula>"varies"</formula>
    </cfRule>
  </conditionalFormatting>
  <conditionalFormatting sqref="R42">
    <cfRule type="cellIs" dxfId="4262" priority="55" operator="equal">
      <formula>"varies"</formula>
    </cfRule>
  </conditionalFormatting>
  <conditionalFormatting sqref="R43:R53">
    <cfRule type="cellIs" dxfId="4261" priority="54" operator="equal">
      <formula>"varies"</formula>
    </cfRule>
  </conditionalFormatting>
  <conditionalFormatting sqref="M13">
    <cfRule type="cellIs" dxfId="4260" priority="53" operator="equal">
      <formula>"varies"</formula>
    </cfRule>
  </conditionalFormatting>
  <conditionalFormatting sqref="D13:D27">
    <cfRule type="cellIs" dxfId="4259" priority="52" operator="equal">
      <formula>"varies"</formula>
    </cfRule>
  </conditionalFormatting>
  <conditionalFormatting sqref="N13:N27">
    <cfRule type="cellIs" dxfId="4258" priority="51" operator="equal">
      <formula>"varies"</formula>
    </cfRule>
  </conditionalFormatting>
  <conditionalFormatting sqref="N40:N54">
    <cfRule type="cellIs" dxfId="4257" priority="50" operator="equal">
      <formula>"varies"</formula>
    </cfRule>
  </conditionalFormatting>
  <conditionalFormatting sqref="N40:N54">
    <cfRule type="cellIs" dxfId="4256" priority="49" operator="equal">
      <formula>"varies"</formula>
    </cfRule>
  </conditionalFormatting>
  <conditionalFormatting sqref="D40:D54">
    <cfRule type="cellIs" dxfId="4255" priority="48" operator="equal">
      <formula>"varies"</formula>
    </cfRule>
  </conditionalFormatting>
  <conditionalFormatting sqref="D40:D54">
    <cfRule type="cellIs" dxfId="4254" priority="47" operator="equal">
      <formula>"varies"</formula>
    </cfRule>
  </conditionalFormatting>
  <conditionalFormatting sqref="N40:N54">
    <cfRule type="cellIs" dxfId="4253" priority="46" operator="equal">
      <formula>"varies"</formula>
    </cfRule>
  </conditionalFormatting>
  <conditionalFormatting sqref="N13:N27">
    <cfRule type="cellIs" dxfId="4252" priority="45" operator="equal">
      <formula>"varies"</formula>
    </cfRule>
  </conditionalFormatting>
  <conditionalFormatting sqref="D40:D54">
    <cfRule type="cellIs" dxfId="4251" priority="44" operator="equal">
      <formula>"varies"</formula>
    </cfRule>
  </conditionalFormatting>
  <conditionalFormatting sqref="N40:N54">
    <cfRule type="cellIs" dxfId="4250" priority="43" operator="equal">
      <formula>"varies"</formula>
    </cfRule>
  </conditionalFormatting>
  <conditionalFormatting sqref="C13:C27">
    <cfRule type="cellIs" dxfId="4249" priority="42" operator="equal">
      <formula>"varies"</formula>
    </cfRule>
  </conditionalFormatting>
  <conditionalFormatting sqref="C40:C54">
    <cfRule type="cellIs" dxfId="4248" priority="41" operator="equal">
      <formula>"varies"</formula>
    </cfRule>
  </conditionalFormatting>
  <conditionalFormatting sqref="M13:M27">
    <cfRule type="cellIs" dxfId="4247" priority="40" operator="equal">
      <formula>"varies"</formula>
    </cfRule>
  </conditionalFormatting>
  <conditionalFormatting sqref="M40:M54">
    <cfRule type="cellIs" dxfId="4246" priority="39" operator="equal">
      <formula>"varies"</formula>
    </cfRule>
  </conditionalFormatting>
  <conditionalFormatting sqref="H14">
    <cfRule type="cellIs" dxfId="4245" priority="38" operator="equal">
      <formula>"varies"</formula>
    </cfRule>
  </conditionalFormatting>
  <conditionalFormatting sqref="H15">
    <cfRule type="cellIs" dxfId="4244" priority="37" operator="equal">
      <formula>"varies"</formula>
    </cfRule>
  </conditionalFormatting>
  <conditionalFormatting sqref="H16:H26">
    <cfRule type="cellIs" dxfId="4243" priority="36" operator="equal">
      <formula>"varies"</formula>
    </cfRule>
  </conditionalFormatting>
  <conditionalFormatting sqref="H41">
    <cfRule type="cellIs" dxfId="4242" priority="35" operator="equal">
      <formula>"varies"</formula>
    </cfRule>
  </conditionalFormatting>
  <conditionalFormatting sqref="H42">
    <cfRule type="cellIs" dxfId="4241" priority="34" operator="equal">
      <formula>"varies"</formula>
    </cfRule>
  </conditionalFormatting>
  <conditionalFormatting sqref="H43:H53">
    <cfRule type="cellIs" dxfId="4240" priority="33" operator="equal">
      <formula>"varies"</formula>
    </cfRule>
  </conditionalFormatting>
  <conditionalFormatting sqref="R14">
    <cfRule type="cellIs" dxfId="4239" priority="32" operator="equal">
      <formula>"varies"</formula>
    </cfRule>
  </conditionalFormatting>
  <conditionalFormatting sqref="R15">
    <cfRule type="cellIs" dxfId="4238" priority="31" operator="equal">
      <formula>"varies"</formula>
    </cfRule>
  </conditionalFormatting>
  <conditionalFormatting sqref="R16:R26">
    <cfRule type="cellIs" dxfId="4237" priority="30" operator="equal">
      <formula>"varies"</formula>
    </cfRule>
  </conditionalFormatting>
  <conditionalFormatting sqref="R41">
    <cfRule type="cellIs" dxfId="4236" priority="29" operator="equal">
      <formula>"varies"</formula>
    </cfRule>
  </conditionalFormatting>
  <conditionalFormatting sqref="R42">
    <cfRule type="cellIs" dxfId="4235" priority="28" operator="equal">
      <formula>"varies"</formula>
    </cfRule>
  </conditionalFormatting>
  <conditionalFormatting sqref="R43:R53">
    <cfRule type="cellIs" dxfId="4234" priority="27" operator="equal">
      <formula>"varies"</formula>
    </cfRule>
  </conditionalFormatting>
  <conditionalFormatting sqref="D13:D27">
    <cfRule type="cellIs" dxfId="4233" priority="26" operator="equal">
      <formula>"varies"</formula>
    </cfRule>
  </conditionalFormatting>
  <conditionalFormatting sqref="N13:N27">
    <cfRule type="cellIs" dxfId="4232" priority="25" operator="equal">
      <formula>"varies"</formula>
    </cfRule>
  </conditionalFormatting>
  <conditionalFormatting sqref="N40:N54">
    <cfRule type="cellIs" dxfId="4231" priority="24" operator="equal">
      <formula>"varies"</formula>
    </cfRule>
  </conditionalFormatting>
  <conditionalFormatting sqref="N40:N54">
    <cfRule type="cellIs" dxfId="4230" priority="23" operator="equal">
      <formula>"varies"</formula>
    </cfRule>
  </conditionalFormatting>
  <conditionalFormatting sqref="D40:D54">
    <cfRule type="cellIs" dxfId="4229" priority="22" operator="equal">
      <formula>"varies"</formula>
    </cfRule>
  </conditionalFormatting>
  <conditionalFormatting sqref="D40:D54">
    <cfRule type="cellIs" dxfId="4228" priority="21" operator="equal">
      <formula>"varies"</formula>
    </cfRule>
  </conditionalFormatting>
  <conditionalFormatting sqref="N40:N54">
    <cfRule type="cellIs" dxfId="4227" priority="20" operator="equal">
      <formula>"varies"</formula>
    </cfRule>
  </conditionalFormatting>
  <conditionalFormatting sqref="N13:N27">
    <cfRule type="cellIs" dxfId="4226" priority="19" operator="equal">
      <formula>"varies"</formula>
    </cfRule>
  </conditionalFormatting>
  <conditionalFormatting sqref="D40:D54">
    <cfRule type="cellIs" dxfId="4225" priority="18" operator="equal">
      <formula>"varies"</formula>
    </cfRule>
  </conditionalFormatting>
  <conditionalFormatting sqref="N40:N54">
    <cfRule type="cellIs" dxfId="4224" priority="17" operator="equal">
      <formula>"varies"</formula>
    </cfRule>
  </conditionalFormatting>
  <conditionalFormatting sqref="C13:C27">
    <cfRule type="cellIs" dxfId="4223" priority="16" operator="equal">
      <formula>"varies"</formula>
    </cfRule>
  </conditionalFormatting>
  <conditionalFormatting sqref="C40:C54">
    <cfRule type="cellIs" dxfId="4222" priority="15" operator="equal">
      <formula>"varies"</formula>
    </cfRule>
  </conditionalFormatting>
  <conditionalFormatting sqref="M13:M27">
    <cfRule type="cellIs" dxfId="4221" priority="14" operator="equal">
      <formula>"varies"</formula>
    </cfRule>
  </conditionalFormatting>
  <conditionalFormatting sqref="M40:M54">
    <cfRule type="cellIs" dxfId="4220" priority="13" operator="equal">
      <formula>"varies"</formula>
    </cfRule>
  </conditionalFormatting>
  <conditionalFormatting sqref="H14">
    <cfRule type="cellIs" dxfId="4219" priority="12" operator="equal">
      <formula>"varies"</formula>
    </cfRule>
  </conditionalFormatting>
  <conditionalFormatting sqref="H15">
    <cfRule type="cellIs" dxfId="4218" priority="11" operator="equal">
      <formula>"varies"</formula>
    </cfRule>
  </conditionalFormatting>
  <conditionalFormatting sqref="H16:H26">
    <cfRule type="cellIs" dxfId="4217" priority="10" operator="equal">
      <formula>"varies"</formula>
    </cfRule>
  </conditionalFormatting>
  <conditionalFormatting sqref="H41">
    <cfRule type="cellIs" dxfId="4216" priority="9" operator="equal">
      <formula>"varies"</formula>
    </cfRule>
  </conditionalFormatting>
  <conditionalFormatting sqref="H42">
    <cfRule type="cellIs" dxfId="4215" priority="8" operator="equal">
      <formula>"varies"</formula>
    </cfRule>
  </conditionalFormatting>
  <conditionalFormatting sqref="H43:H53">
    <cfRule type="cellIs" dxfId="4214" priority="7" operator="equal">
      <formula>"varies"</formula>
    </cfRule>
  </conditionalFormatting>
  <conditionalFormatting sqref="R14">
    <cfRule type="cellIs" dxfId="4213" priority="6" operator="equal">
      <formula>"varies"</formula>
    </cfRule>
  </conditionalFormatting>
  <conditionalFormatting sqref="R15">
    <cfRule type="cellIs" dxfId="4212" priority="5" operator="equal">
      <formula>"varies"</formula>
    </cfRule>
  </conditionalFormatting>
  <conditionalFormatting sqref="R16:R26">
    <cfRule type="cellIs" dxfId="4211" priority="4" operator="equal">
      <formula>"varies"</formula>
    </cfRule>
  </conditionalFormatting>
  <conditionalFormatting sqref="R41">
    <cfRule type="cellIs" dxfId="4210" priority="3" operator="equal">
      <formula>"varies"</formula>
    </cfRule>
  </conditionalFormatting>
  <conditionalFormatting sqref="R42">
    <cfRule type="cellIs" dxfId="4209" priority="2" operator="equal">
      <formula>"varies"</formula>
    </cfRule>
  </conditionalFormatting>
  <conditionalFormatting sqref="R43:R53">
    <cfRule type="cellIs" dxfId="4208"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B1:AA67"/>
  <sheetViews>
    <sheetView showGridLines="0" topLeftCell="A37"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800</v>
      </c>
      <c r="E7" s="332" t="s">
        <v>787</v>
      </c>
      <c r="F7" s="332"/>
      <c r="G7" s="332"/>
      <c r="H7" s="332"/>
      <c r="I7" s="332"/>
      <c r="J7" s="333"/>
      <c r="K7" s="132"/>
      <c r="L7" s="331"/>
      <c r="M7" s="332"/>
      <c r="N7" s="1012" t="s">
        <v>801</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802</v>
      </c>
      <c r="E34" s="332" t="s">
        <v>787</v>
      </c>
      <c r="F34" s="332"/>
      <c r="G34" s="332"/>
      <c r="H34" s="332"/>
      <c r="I34" s="332"/>
      <c r="J34" s="333"/>
      <c r="K34" s="132"/>
      <c r="L34" s="331"/>
      <c r="M34" s="332"/>
      <c r="N34" s="1012" t="s">
        <v>803</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4207" priority="110" operator="equal">
      <formula>"varies"</formula>
    </cfRule>
  </conditionalFormatting>
  <conditionalFormatting sqref="C13:D27 C40:D54 M13:N27 M40:N54 H14:H26 H41:H53 R14:R26 R41:R53">
    <cfRule type="cellIs" dxfId="4206" priority="109" operator="equal">
      <formula>"varies"</formula>
    </cfRule>
  </conditionalFormatting>
  <conditionalFormatting sqref="C13:D27 C40:D54 M13:N27 M40:N54 H14:H26 H41:H53 R14:R26 R41:R53">
    <cfRule type="cellIs" dxfId="4205" priority="108" operator="equal">
      <formula>"varies"</formula>
    </cfRule>
  </conditionalFormatting>
  <conditionalFormatting sqref="C13:D27 C40:D54 M13:N27 M40:N54 H14:H26 H41:H53 R14:R26 R41:R53">
    <cfRule type="cellIs" dxfId="4204" priority="107" operator="equal">
      <formula>"varies"</formula>
    </cfRule>
  </conditionalFormatting>
  <conditionalFormatting sqref="D13:D27">
    <cfRule type="cellIs" dxfId="4203" priority="106" operator="equal">
      <formula>"varies"</formula>
    </cfRule>
  </conditionalFormatting>
  <conditionalFormatting sqref="N13:N27">
    <cfRule type="cellIs" dxfId="4202" priority="105" operator="equal">
      <formula>"varies"</formula>
    </cfRule>
  </conditionalFormatting>
  <conditionalFormatting sqref="N40:N54">
    <cfRule type="cellIs" dxfId="4201" priority="104" operator="equal">
      <formula>"varies"</formula>
    </cfRule>
  </conditionalFormatting>
  <conditionalFormatting sqref="N40:N54">
    <cfRule type="cellIs" dxfId="4200" priority="103" operator="equal">
      <formula>"varies"</formula>
    </cfRule>
  </conditionalFormatting>
  <conditionalFormatting sqref="D40:D54">
    <cfRule type="cellIs" dxfId="4199" priority="102" operator="equal">
      <formula>"varies"</formula>
    </cfRule>
  </conditionalFormatting>
  <conditionalFormatting sqref="D40:D54">
    <cfRule type="cellIs" dxfId="4198" priority="101" operator="equal">
      <formula>"varies"</formula>
    </cfRule>
  </conditionalFormatting>
  <conditionalFormatting sqref="N40:N54">
    <cfRule type="cellIs" dxfId="4197" priority="100" operator="equal">
      <formula>"varies"</formula>
    </cfRule>
  </conditionalFormatting>
  <conditionalFormatting sqref="N13:N27">
    <cfRule type="cellIs" dxfId="4196" priority="99" operator="equal">
      <formula>"varies"</formula>
    </cfRule>
  </conditionalFormatting>
  <conditionalFormatting sqref="D40:D54">
    <cfRule type="cellIs" dxfId="4195" priority="98" operator="equal">
      <formula>"varies"</formula>
    </cfRule>
  </conditionalFormatting>
  <conditionalFormatting sqref="N40:N54">
    <cfRule type="cellIs" dxfId="4194" priority="97" operator="equal">
      <formula>"varies"</formula>
    </cfRule>
  </conditionalFormatting>
  <conditionalFormatting sqref="C13:C27">
    <cfRule type="cellIs" dxfId="4193" priority="96" operator="equal">
      <formula>"varies"</formula>
    </cfRule>
  </conditionalFormatting>
  <conditionalFormatting sqref="C40:C54">
    <cfRule type="cellIs" dxfId="4192" priority="95" operator="equal">
      <formula>"varies"</formula>
    </cfRule>
  </conditionalFormatting>
  <conditionalFormatting sqref="M13:M27">
    <cfRule type="cellIs" dxfId="4191" priority="94" operator="equal">
      <formula>"varies"</formula>
    </cfRule>
  </conditionalFormatting>
  <conditionalFormatting sqref="M40:M54">
    <cfRule type="cellIs" dxfId="4190" priority="93" operator="equal">
      <formula>"varies"</formula>
    </cfRule>
  </conditionalFormatting>
  <conditionalFormatting sqref="H14">
    <cfRule type="cellIs" dxfId="4189" priority="92" operator="equal">
      <formula>"varies"</formula>
    </cfRule>
  </conditionalFormatting>
  <conditionalFormatting sqref="H15">
    <cfRule type="cellIs" dxfId="4188" priority="91" operator="equal">
      <formula>"varies"</formula>
    </cfRule>
  </conditionalFormatting>
  <conditionalFormatting sqref="H16:H26">
    <cfRule type="cellIs" dxfId="4187" priority="90" operator="equal">
      <formula>"varies"</formula>
    </cfRule>
  </conditionalFormatting>
  <conditionalFormatting sqref="H41">
    <cfRule type="cellIs" dxfId="4186" priority="89" operator="equal">
      <formula>"varies"</formula>
    </cfRule>
  </conditionalFormatting>
  <conditionalFormatting sqref="H42">
    <cfRule type="cellIs" dxfId="4185" priority="88" operator="equal">
      <formula>"varies"</formula>
    </cfRule>
  </conditionalFormatting>
  <conditionalFormatting sqref="H43:H53">
    <cfRule type="cellIs" dxfId="4184" priority="87" operator="equal">
      <formula>"varies"</formula>
    </cfRule>
  </conditionalFormatting>
  <conditionalFormatting sqref="R14">
    <cfRule type="cellIs" dxfId="4183" priority="86" operator="equal">
      <formula>"varies"</formula>
    </cfRule>
  </conditionalFormatting>
  <conditionalFormatting sqref="R15">
    <cfRule type="cellIs" dxfId="4182" priority="85" operator="equal">
      <formula>"varies"</formula>
    </cfRule>
  </conditionalFormatting>
  <conditionalFormatting sqref="R16:R26">
    <cfRule type="cellIs" dxfId="4181" priority="84" operator="equal">
      <formula>"varies"</formula>
    </cfRule>
  </conditionalFormatting>
  <conditionalFormatting sqref="R41">
    <cfRule type="cellIs" dxfId="4180" priority="83" operator="equal">
      <formula>"varies"</formula>
    </cfRule>
  </conditionalFormatting>
  <conditionalFormatting sqref="R42">
    <cfRule type="cellIs" dxfId="4179" priority="82" operator="equal">
      <formula>"varies"</formula>
    </cfRule>
  </conditionalFormatting>
  <conditionalFormatting sqref="R43:R53">
    <cfRule type="cellIs" dxfId="4178" priority="81" operator="equal">
      <formula>"varies"</formula>
    </cfRule>
  </conditionalFormatting>
  <conditionalFormatting sqref="C40">
    <cfRule type="cellIs" dxfId="4177" priority="80" operator="equal">
      <formula>"varies"</formula>
    </cfRule>
  </conditionalFormatting>
  <conditionalFormatting sqref="D13:D27">
    <cfRule type="cellIs" dxfId="4176" priority="79" operator="equal">
      <formula>"varies"</formula>
    </cfRule>
  </conditionalFormatting>
  <conditionalFormatting sqref="N13:N27">
    <cfRule type="cellIs" dxfId="4175" priority="78" operator="equal">
      <formula>"varies"</formula>
    </cfRule>
  </conditionalFormatting>
  <conditionalFormatting sqref="N40:N54">
    <cfRule type="cellIs" dxfId="4174" priority="77" operator="equal">
      <formula>"varies"</formula>
    </cfRule>
  </conditionalFormatting>
  <conditionalFormatting sqref="N40:N54">
    <cfRule type="cellIs" dxfId="4173" priority="76" operator="equal">
      <formula>"varies"</formula>
    </cfRule>
  </conditionalFormatting>
  <conditionalFormatting sqref="D40:D54">
    <cfRule type="cellIs" dxfId="4172" priority="75" operator="equal">
      <formula>"varies"</formula>
    </cfRule>
  </conditionalFormatting>
  <conditionalFormatting sqref="D40:D54">
    <cfRule type="cellIs" dxfId="4171" priority="74" operator="equal">
      <formula>"varies"</formula>
    </cfRule>
  </conditionalFormatting>
  <conditionalFormatting sqref="N40:N54">
    <cfRule type="cellIs" dxfId="4170" priority="73" operator="equal">
      <formula>"varies"</formula>
    </cfRule>
  </conditionalFormatting>
  <conditionalFormatting sqref="N13:N27">
    <cfRule type="cellIs" dxfId="4169" priority="72" operator="equal">
      <formula>"varies"</formula>
    </cfRule>
  </conditionalFormatting>
  <conditionalFormatting sqref="D40:D54">
    <cfRule type="cellIs" dxfId="4168" priority="71" operator="equal">
      <formula>"varies"</formula>
    </cfRule>
  </conditionalFormatting>
  <conditionalFormatting sqref="N40:N54">
    <cfRule type="cellIs" dxfId="4167" priority="70" operator="equal">
      <formula>"varies"</formula>
    </cfRule>
  </conditionalFormatting>
  <conditionalFormatting sqref="C13:C27">
    <cfRule type="cellIs" dxfId="4166" priority="69" operator="equal">
      <formula>"varies"</formula>
    </cfRule>
  </conditionalFormatting>
  <conditionalFormatting sqref="C40:C54">
    <cfRule type="cellIs" dxfId="4165" priority="68" operator="equal">
      <formula>"varies"</formula>
    </cfRule>
  </conditionalFormatting>
  <conditionalFormatting sqref="M13:M27">
    <cfRule type="cellIs" dxfId="4164" priority="67" operator="equal">
      <formula>"varies"</formula>
    </cfRule>
  </conditionalFormatting>
  <conditionalFormatting sqref="M40:M54">
    <cfRule type="cellIs" dxfId="4163" priority="66" operator="equal">
      <formula>"varies"</formula>
    </cfRule>
  </conditionalFormatting>
  <conditionalFormatting sqref="H14">
    <cfRule type="cellIs" dxfId="4162" priority="65" operator="equal">
      <formula>"varies"</formula>
    </cfRule>
  </conditionalFormatting>
  <conditionalFormatting sqref="H15">
    <cfRule type="cellIs" dxfId="4161" priority="64" operator="equal">
      <formula>"varies"</formula>
    </cfRule>
  </conditionalFormatting>
  <conditionalFormatting sqref="H16:H26">
    <cfRule type="cellIs" dxfId="4160" priority="63" operator="equal">
      <formula>"varies"</formula>
    </cfRule>
  </conditionalFormatting>
  <conditionalFormatting sqref="H41">
    <cfRule type="cellIs" dxfId="4159" priority="62" operator="equal">
      <formula>"varies"</formula>
    </cfRule>
  </conditionalFormatting>
  <conditionalFormatting sqref="H42">
    <cfRule type="cellIs" dxfId="4158" priority="61" operator="equal">
      <formula>"varies"</formula>
    </cfRule>
  </conditionalFormatting>
  <conditionalFormatting sqref="H43:H53">
    <cfRule type="cellIs" dxfId="4157" priority="60" operator="equal">
      <formula>"varies"</formula>
    </cfRule>
  </conditionalFormatting>
  <conditionalFormatting sqref="R14">
    <cfRule type="cellIs" dxfId="4156" priority="59" operator="equal">
      <formula>"varies"</formula>
    </cfRule>
  </conditionalFormatting>
  <conditionalFormatting sqref="R15">
    <cfRule type="cellIs" dxfId="4155" priority="58" operator="equal">
      <formula>"varies"</formula>
    </cfRule>
  </conditionalFormatting>
  <conditionalFormatting sqref="R16:R26">
    <cfRule type="cellIs" dxfId="4154" priority="57" operator="equal">
      <formula>"varies"</formula>
    </cfRule>
  </conditionalFormatting>
  <conditionalFormatting sqref="R41">
    <cfRule type="cellIs" dxfId="4153" priority="56" operator="equal">
      <formula>"varies"</formula>
    </cfRule>
  </conditionalFormatting>
  <conditionalFormatting sqref="R42">
    <cfRule type="cellIs" dxfId="4152" priority="55" operator="equal">
      <formula>"varies"</formula>
    </cfRule>
  </conditionalFormatting>
  <conditionalFormatting sqref="R43:R53">
    <cfRule type="cellIs" dxfId="4151" priority="54" operator="equal">
      <formula>"varies"</formula>
    </cfRule>
  </conditionalFormatting>
  <conditionalFormatting sqref="M13">
    <cfRule type="cellIs" dxfId="4150" priority="53" operator="equal">
      <formula>"varies"</formula>
    </cfRule>
  </conditionalFormatting>
  <conditionalFormatting sqref="D13:D27">
    <cfRule type="cellIs" dxfId="4149" priority="52" operator="equal">
      <formula>"varies"</formula>
    </cfRule>
  </conditionalFormatting>
  <conditionalFormatting sqref="N13:N27">
    <cfRule type="cellIs" dxfId="4148" priority="51" operator="equal">
      <formula>"varies"</formula>
    </cfRule>
  </conditionalFormatting>
  <conditionalFormatting sqref="N40:N54">
    <cfRule type="cellIs" dxfId="4147" priority="50" operator="equal">
      <formula>"varies"</formula>
    </cfRule>
  </conditionalFormatting>
  <conditionalFormatting sqref="N40:N54">
    <cfRule type="cellIs" dxfId="4146" priority="49" operator="equal">
      <formula>"varies"</formula>
    </cfRule>
  </conditionalFormatting>
  <conditionalFormatting sqref="D40:D54">
    <cfRule type="cellIs" dxfId="4145" priority="48" operator="equal">
      <formula>"varies"</formula>
    </cfRule>
  </conditionalFormatting>
  <conditionalFormatting sqref="D40:D54">
    <cfRule type="cellIs" dxfId="4144" priority="47" operator="equal">
      <formula>"varies"</formula>
    </cfRule>
  </conditionalFormatting>
  <conditionalFormatting sqref="N40:N54">
    <cfRule type="cellIs" dxfId="4143" priority="46" operator="equal">
      <formula>"varies"</formula>
    </cfRule>
  </conditionalFormatting>
  <conditionalFormatting sqref="N13:N27">
    <cfRule type="cellIs" dxfId="4142" priority="45" operator="equal">
      <formula>"varies"</formula>
    </cfRule>
  </conditionalFormatting>
  <conditionalFormatting sqref="D40:D54">
    <cfRule type="cellIs" dxfId="4141" priority="44" operator="equal">
      <formula>"varies"</formula>
    </cfRule>
  </conditionalFormatting>
  <conditionalFormatting sqref="N40:N54">
    <cfRule type="cellIs" dxfId="4140" priority="43" operator="equal">
      <formula>"varies"</formula>
    </cfRule>
  </conditionalFormatting>
  <conditionalFormatting sqref="C13:C27">
    <cfRule type="cellIs" dxfId="4139" priority="42" operator="equal">
      <formula>"varies"</formula>
    </cfRule>
  </conditionalFormatting>
  <conditionalFormatting sqref="C40:C54">
    <cfRule type="cellIs" dxfId="4138" priority="41" operator="equal">
      <formula>"varies"</formula>
    </cfRule>
  </conditionalFormatting>
  <conditionalFormatting sqref="M13:M27">
    <cfRule type="cellIs" dxfId="4137" priority="40" operator="equal">
      <formula>"varies"</formula>
    </cfRule>
  </conditionalFormatting>
  <conditionalFormatting sqref="M40:M54">
    <cfRule type="cellIs" dxfId="4136" priority="39" operator="equal">
      <formula>"varies"</formula>
    </cfRule>
  </conditionalFormatting>
  <conditionalFormatting sqref="H14">
    <cfRule type="cellIs" dxfId="4135" priority="38" operator="equal">
      <formula>"varies"</formula>
    </cfRule>
  </conditionalFormatting>
  <conditionalFormatting sqref="H15">
    <cfRule type="cellIs" dxfId="4134" priority="37" operator="equal">
      <formula>"varies"</formula>
    </cfRule>
  </conditionalFormatting>
  <conditionalFormatting sqref="H16:H26">
    <cfRule type="cellIs" dxfId="4133" priority="36" operator="equal">
      <formula>"varies"</formula>
    </cfRule>
  </conditionalFormatting>
  <conditionalFormatting sqref="H41">
    <cfRule type="cellIs" dxfId="4132" priority="35" operator="equal">
      <formula>"varies"</formula>
    </cfRule>
  </conditionalFormatting>
  <conditionalFormatting sqref="H42">
    <cfRule type="cellIs" dxfId="4131" priority="34" operator="equal">
      <formula>"varies"</formula>
    </cfRule>
  </conditionalFormatting>
  <conditionalFormatting sqref="H43:H53">
    <cfRule type="cellIs" dxfId="4130" priority="33" operator="equal">
      <formula>"varies"</formula>
    </cfRule>
  </conditionalFormatting>
  <conditionalFormatting sqref="R14">
    <cfRule type="cellIs" dxfId="4129" priority="32" operator="equal">
      <formula>"varies"</formula>
    </cfRule>
  </conditionalFormatting>
  <conditionalFormatting sqref="R15">
    <cfRule type="cellIs" dxfId="4128" priority="31" operator="equal">
      <formula>"varies"</formula>
    </cfRule>
  </conditionalFormatting>
  <conditionalFormatting sqref="R16:R26">
    <cfRule type="cellIs" dxfId="4127" priority="30" operator="equal">
      <formula>"varies"</formula>
    </cfRule>
  </conditionalFormatting>
  <conditionalFormatting sqref="R41">
    <cfRule type="cellIs" dxfId="4126" priority="29" operator="equal">
      <formula>"varies"</formula>
    </cfRule>
  </conditionalFormatting>
  <conditionalFormatting sqref="R42">
    <cfRule type="cellIs" dxfId="4125" priority="28" operator="equal">
      <formula>"varies"</formula>
    </cfRule>
  </conditionalFormatting>
  <conditionalFormatting sqref="R43:R53">
    <cfRule type="cellIs" dxfId="4124" priority="27" operator="equal">
      <formula>"varies"</formula>
    </cfRule>
  </conditionalFormatting>
  <conditionalFormatting sqref="D13:D27">
    <cfRule type="cellIs" dxfId="4123" priority="26" operator="equal">
      <formula>"varies"</formula>
    </cfRule>
  </conditionalFormatting>
  <conditionalFormatting sqref="N13:N27">
    <cfRule type="cellIs" dxfId="4122" priority="25" operator="equal">
      <formula>"varies"</formula>
    </cfRule>
  </conditionalFormatting>
  <conditionalFormatting sqref="N40:N54">
    <cfRule type="cellIs" dxfId="4121" priority="24" operator="equal">
      <formula>"varies"</formula>
    </cfRule>
  </conditionalFormatting>
  <conditionalFormatting sqref="N40:N54">
    <cfRule type="cellIs" dxfId="4120" priority="23" operator="equal">
      <formula>"varies"</formula>
    </cfRule>
  </conditionalFormatting>
  <conditionalFormatting sqref="D40:D54">
    <cfRule type="cellIs" dxfId="4119" priority="22" operator="equal">
      <formula>"varies"</formula>
    </cfRule>
  </conditionalFormatting>
  <conditionalFormatting sqref="D40:D54">
    <cfRule type="cellIs" dxfId="4118" priority="21" operator="equal">
      <formula>"varies"</formula>
    </cfRule>
  </conditionalFormatting>
  <conditionalFormatting sqref="N40:N54">
    <cfRule type="cellIs" dxfId="4117" priority="20" operator="equal">
      <formula>"varies"</formula>
    </cfRule>
  </conditionalFormatting>
  <conditionalFormatting sqref="N13:N27">
    <cfRule type="cellIs" dxfId="4116" priority="19" operator="equal">
      <formula>"varies"</formula>
    </cfRule>
  </conditionalFormatting>
  <conditionalFormatting sqref="D40:D54">
    <cfRule type="cellIs" dxfId="4115" priority="18" operator="equal">
      <formula>"varies"</formula>
    </cfRule>
  </conditionalFormatting>
  <conditionalFormatting sqref="N40:N54">
    <cfRule type="cellIs" dxfId="4114" priority="17" operator="equal">
      <formula>"varies"</formula>
    </cfRule>
  </conditionalFormatting>
  <conditionalFormatting sqref="C13:C27">
    <cfRule type="cellIs" dxfId="4113" priority="16" operator="equal">
      <formula>"varies"</formula>
    </cfRule>
  </conditionalFormatting>
  <conditionalFormatting sqref="C40:C54">
    <cfRule type="cellIs" dxfId="4112" priority="15" operator="equal">
      <formula>"varies"</formula>
    </cfRule>
  </conditionalFormatting>
  <conditionalFormatting sqref="M13:M27">
    <cfRule type="cellIs" dxfId="4111" priority="14" operator="equal">
      <formula>"varies"</formula>
    </cfRule>
  </conditionalFormatting>
  <conditionalFormatting sqref="M40:M54">
    <cfRule type="cellIs" dxfId="4110" priority="13" operator="equal">
      <formula>"varies"</formula>
    </cfRule>
  </conditionalFormatting>
  <conditionalFormatting sqref="H14">
    <cfRule type="cellIs" dxfId="4109" priority="12" operator="equal">
      <formula>"varies"</formula>
    </cfRule>
  </conditionalFormatting>
  <conditionalFormatting sqref="H15">
    <cfRule type="cellIs" dxfId="4108" priority="11" operator="equal">
      <formula>"varies"</formula>
    </cfRule>
  </conditionalFormatting>
  <conditionalFormatting sqref="H16:H26">
    <cfRule type="cellIs" dxfId="4107" priority="10" operator="equal">
      <formula>"varies"</formula>
    </cfRule>
  </conditionalFormatting>
  <conditionalFormatting sqref="H41">
    <cfRule type="cellIs" dxfId="4106" priority="9" operator="equal">
      <formula>"varies"</formula>
    </cfRule>
  </conditionalFormatting>
  <conditionalFormatting sqref="H42">
    <cfRule type="cellIs" dxfId="4105" priority="8" operator="equal">
      <formula>"varies"</formula>
    </cfRule>
  </conditionalFormatting>
  <conditionalFormatting sqref="H43:H53">
    <cfRule type="cellIs" dxfId="4104" priority="7" operator="equal">
      <formula>"varies"</formula>
    </cfRule>
  </conditionalFormatting>
  <conditionalFormatting sqref="R14">
    <cfRule type="cellIs" dxfId="4103" priority="6" operator="equal">
      <formula>"varies"</formula>
    </cfRule>
  </conditionalFormatting>
  <conditionalFormatting sqref="R15">
    <cfRule type="cellIs" dxfId="4102" priority="5" operator="equal">
      <formula>"varies"</formula>
    </cfRule>
  </conditionalFormatting>
  <conditionalFormatting sqref="R16:R26">
    <cfRule type="cellIs" dxfId="4101" priority="4" operator="equal">
      <formula>"varies"</formula>
    </cfRule>
  </conditionalFormatting>
  <conditionalFormatting sqref="R41">
    <cfRule type="cellIs" dxfId="4100" priority="3" operator="equal">
      <formula>"varies"</formula>
    </cfRule>
  </conditionalFormatting>
  <conditionalFormatting sqref="R42">
    <cfRule type="cellIs" dxfId="4099" priority="2" operator="equal">
      <formula>"varies"</formula>
    </cfRule>
  </conditionalFormatting>
  <conditionalFormatting sqref="R43:R53">
    <cfRule type="cellIs" dxfId="4098"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B1:AA67"/>
  <sheetViews>
    <sheetView showGridLines="0" topLeftCell="A37"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804</v>
      </c>
      <c r="E7" s="332" t="s">
        <v>787</v>
      </c>
      <c r="F7" s="332"/>
      <c r="G7" s="332"/>
      <c r="H7" s="332"/>
      <c r="I7" s="332"/>
      <c r="J7" s="333"/>
      <c r="K7" s="132"/>
      <c r="L7" s="331"/>
      <c r="M7" s="332"/>
      <c r="N7" s="1012" t="s">
        <v>805</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806</v>
      </c>
      <c r="E34" s="332" t="s">
        <v>787</v>
      </c>
      <c r="F34" s="332"/>
      <c r="G34" s="332"/>
      <c r="H34" s="332"/>
      <c r="I34" s="332"/>
      <c r="J34" s="333"/>
      <c r="K34" s="132"/>
      <c r="L34" s="331"/>
      <c r="M34" s="332"/>
      <c r="N34" s="1012" t="s">
        <v>231</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4097" priority="111" operator="equal">
      <formula>"varies"</formula>
    </cfRule>
  </conditionalFormatting>
  <conditionalFormatting sqref="C13:D27 C40:D54 M13:N27 M40:N54 H14:H26 H41:H53 R14:R26 R41:R53">
    <cfRule type="cellIs" dxfId="4096" priority="110" operator="equal">
      <formula>"varies"</formula>
    </cfRule>
  </conditionalFormatting>
  <conditionalFormatting sqref="C13:D27 C40:D54 M13:N27 M40:N54 H14:H26 H41:H53 R14:R26 R41:R53">
    <cfRule type="cellIs" dxfId="4095" priority="109" operator="equal">
      <formula>"varies"</formula>
    </cfRule>
  </conditionalFormatting>
  <conditionalFormatting sqref="C13:D27 C40:D54 M13:N27 M40:N54 H14:H26 H41:H53 R14:R26 R41:R53">
    <cfRule type="cellIs" dxfId="4094" priority="108" operator="equal">
      <formula>"varies"</formula>
    </cfRule>
  </conditionalFormatting>
  <conditionalFormatting sqref="C13:D27 C40:D54 M13:N27 M40:N54 H14:H26 H41:H53 R14:R26 R41:R53">
    <cfRule type="cellIs" dxfId="4093" priority="107" operator="equal">
      <formula>"varies"</formula>
    </cfRule>
  </conditionalFormatting>
  <conditionalFormatting sqref="D13:D27">
    <cfRule type="cellIs" dxfId="4092" priority="106" operator="equal">
      <formula>"varies"</formula>
    </cfRule>
  </conditionalFormatting>
  <conditionalFormatting sqref="N13:N27">
    <cfRule type="cellIs" dxfId="4091" priority="105" operator="equal">
      <formula>"varies"</formula>
    </cfRule>
  </conditionalFormatting>
  <conditionalFormatting sqref="N40:N54">
    <cfRule type="cellIs" dxfId="4090" priority="104" operator="equal">
      <formula>"varies"</formula>
    </cfRule>
  </conditionalFormatting>
  <conditionalFormatting sqref="N40:N54">
    <cfRule type="cellIs" dxfId="4089" priority="103" operator="equal">
      <formula>"varies"</formula>
    </cfRule>
  </conditionalFormatting>
  <conditionalFormatting sqref="D40:D54">
    <cfRule type="cellIs" dxfId="4088" priority="102" operator="equal">
      <formula>"varies"</formula>
    </cfRule>
  </conditionalFormatting>
  <conditionalFormatting sqref="D40:D54">
    <cfRule type="cellIs" dxfId="4087" priority="101" operator="equal">
      <formula>"varies"</formula>
    </cfRule>
  </conditionalFormatting>
  <conditionalFormatting sqref="N40:N54">
    <cfRule type="cellIs" dxfId="4086" priority="100" operator="equal">
      <formula>"varies"</formula>
    </cfRule>
  </conditionalFormatting>
  <conditionalFormatting sqref="N13:N27">
    <cfRule type="cellIs" dxfId="4085" priority="99" operator="equal">
      <formula>"varies"</formula>
    </cfRule>
  </conditionalFormatting>
  <conditionalFormatting sqref="D40:D54">
    <cfRule type="cellIs" dxfId="4084" priority="98" operator="equal">
      <formula>"varies"</formula>
    </cfRule>
  </conditionalFormatting>
  <conditionalFormatting sqref="N40:N54">
    <cfRule type="cellIs" dxfId="4083" priority="97" operator="equal">
      <formula>"varies"</formula>
    </cfRule>
  </conditionalFormatting>
  <conditionalFormatting sqref="C13:C27">
    <cfRule type="cellIs" dxfId="4082" priority="96" operator="equal">
      <formula>"varies"</formula>
    </cfRule>
  </conditionalFormatting>
  <conditionalFormatting sqref="C40:C54">
    <cfRule type="cellIs" dxfId="4081" priority="95" operator="equal">
      <formula>"varies"</formula>
    </cfRule>
  </conditionalFormatting>
  <conditionalFormatting sqref="M13:M27">
    <cfRule type="cellIs" dxfId="4080" priority="94" operator="equal">
      <formula>"varies"</formula>
    </cfRule>
  </conditionalFormatting>
  <conditionalFormatting sqref="M40:M54">
    <cfRule type="cellIs" dxfId="4079" priority="93" operator="equal">
      <formula>"varies"</formula>
    </cfRule>
  </conditionalFormatting>
  <conditionalFormatting sqref="H14">
    <cfRule type="cellIs" dxfId="4078" priority="92" operator="equal">
      <formula>"varies"</formula>
    </cfRule>
  </conditionalFormatting>
  <conditionalFormatting sqref="H15">
    <cfRule type="cellIs" dxfId="4077" priority="91" operator="equal">
      <formula>"varies"</formula>
    </cfRule>
  </conditionalFormatting>
  <conditionalFormatting sqref="H16:H26">
    <cfRule type="cellIs" dxfId="4076" priority="90" operator="equal">
      <formula>"varies"</formula>
    </cfRule>
  </conditionalFormatting>
  <conditionalFormatting sqref="H41">
    <cfRule type="cellIs" dxfId="4075" priority="89" operator="equal">
      <formula>"varies"</formula>
    </cfRule>
  </conditionalFormatting>
  <conditionalFormatting sqref="H42">
    <cfRule type="cellIs" dxfId="4074" priority="88" operator="equal">
      <formula>"varies"</formula>
    </cfRule>
  </conditionalFormatting>
  <conditionalFormatting sqref="H43:H53">
    <cfRule type="cellIs" dxfId="4073" priority="87" operator="equal">
      <formula>"varies"</formula>
    </cfRule>
  </conditionalFormatting>
  <conditionalFormatting sqref="R14">
    <cfRule type="cellIs" dxfId="4072" priority="86" operator="equal">
      <formula>"varies"</formula>
    </cfRule>
  </conditionalFormatting>
  <conditionalFormatting sqref="R15">
    <cfRule type="cellIs" dxfId="4071" priority="85" operator="equal">
      <formula>"varies"</formula>
    </cfRule>
  </conditionalFormatting>
  <conditionalFormatting sqref="R16:R26">
    <cfRule type="cellIs" dxfId="4070" priority="84" operator="equal">
      <formula>"varies"</formula>
    </cfRule>
  </conditionalFormatting>
  <conditionalFormatting sqref="R41">
    <cfRule type="cellIs" dxfId="4069" priority="83" operator="equal">
      <formula>"varies"</formula>
    </cfRule>
  </conditionalFormatting>
  <conditionalFormatting sqref="R42">
    <cfRule type="cellIs" dxfId="4068" priority="82" operator="equal">
      <formula>"varies"</formula>
    </cfRule>
  </conditionalFormatting>
  <conditionalFormatting sqref="R43:R53">
    <cfRule type="cellIs" dxfId="4067" priority="81" operator="equal">
      <formula>"varies"</formula>
    </cfRule>
  </conditionalFormatting>
  <conditionalFormatting sqref="C40">
    <cfRule type="cellIs" dxfId="4066" priority="80" operator="equal">
      <formula>"varies"</formula>
    </cfRule>
  </conditionalFormatting>
  <conditionalFormatting sqref="D13:D27">
    <cfRule type="cellIs" dxfId="4065" priority="79" operator="equal">
      <formula>"varies"</formula>
    </cfRule>
  </conditionalFormatting>
  <conditionalFormatting sqref="N13:N27">
    <cfRule type="cellIs" dxfId="4064" priority="78" operator="equal">
      <formula>"varies"</formula>
    </cfRule>
  </conditionalFormatting>
  <conditionalFormatting sqref="N40:N54">
    <cfRule type="cellIs" dxfId="4063" priority="77" operator="equal">
      <formula>"varies"</formula>
    </cfRule>
  </conditionalFormatting>
  <conditionalFormatting sqref="N40:N54">
    <cfRule type="cellIs" dxfId="4062" priority="76" operator="equal">
      <formula>"varies"</formula>
    </cfRule>
  </conditionalFormatting>
  <conditionalFormatting sqref="D40:D54">
    <cfRule type="cellIs" dxfId="4061" priority="75" operator="equal">
      <formula>"varies"</formula>
    </cfRule>
  </conditionalFormatting>
  <conditionalFormatting sqref="D40:D54">
    <cfRule type="cellIs" dxfId="4060" priority="74" operator="equal">
      <formula>"varies"</formula>
    </cfRule>
  </conditionalFormatting>
  <conditionalFormatting sqref="N40:N54">
    <cfRule type="cellIs" dxfId="4059" priority="73" operator="equal">
      <formula>"varies"</formula>
    </cfRule>
  </conditionalFormatting>
  <conditionalFormatting sqref="N13:N27">
    <cfRule type="cellIs" dxfId="4058" priority="72" operator="equal">
      <formula>"varies"</formula>
    </cfRule>
  </conditionalFormatting>
  <conditionalFormatting sqref="D40:D54">
    <cfRule type="cellIs" dxfId="4057" priority="71" operator="equal">
      <formula>"varies"</formula>
    </cfRule>
  </conditionalFormatting>
  <conditionalFormatting sqref="N40:N54">
    <cfRule type="cellIs" dxfId="4056" priority="70" operator="equal">
      <formula>"varies"</formula>
    </cfRule>
  </conditionalFormatting>
  <conditionalFormatting sqref="C13:C27">
    <cfRule type="cellIs" dxfId="4055" priority="69" operator="equal">
      <formula>"varies"</formula>
    </cfRule>
  </conditionalFormatting>
  <conditionalFormatting sqref="C40:C54">
    <cfRule type="cellIs" dxfId="4054" priority="68" operator="equal">
      <formula>"varies"</formula>
    </cfRule>
  </conditionalFormatting>
  <conditionalFormatting sqref="M13:M27">
    <cfRule type="cellIs" dxfId="4053" priority="67" operator="equal">
      <formula>"varies"</formula>
    </cfRule>
  </conditionalFormatting>
  <conditionalFormatting sqref="M40:M54">
    <cfRule type="cellIs" dxfId="4052" priority="66" operator="equal">
      <formula>"varies"</formula>
    </cfRule>
  </conditionalFormatting>
  <conditionalFormatting sqref="H14">
    <cfRule type="cellIs" dxfId="4051" priority="65" operator="equal">
      <formula>"varies"</formula>
    </cfRule>
  </conditionalFormatting>
  <conditionalFormatting sqref="H15">
    <cfRule type="cellIs" dxfId="4050" priority="64" operator="equal">
      <formula>"varies"</formula>
    </cfRule>
  </conditionalFormatting>
  <conditionalFormatting sqref="H16:H26">
    <cfRule type="cellIs" dxfId="4049" priority="63" operator="equal">
      <formula>"varies"</formula>
    </cfRule>
  </conditionalFormatting>
  <conditionalFormatting sqref="H41">
    <cfRule type="cellIs" dxfId="4048" priority="62" operator="equal">
      <formula>"varies"</formula>
    </cfRule>
  </conditionalFormatting>
  <conditionalFormatting sqref="H42">
    <cfRule type="cellIs" dxfId="4047" priority="61" operator="equal">
      <formula>"varies"</formula>
    </cfRule>
  </conditionalFormatting>
  <conditionalFormatting sqref="H43:H53">
    <cfRule type="cellIs" dxfId="4046" priority="60" operator="equal">
      <formula>"varies"</formula>
    </cfRule>
  </conditionalFormatting>
  <conditionalFormatting sqref="R14">
    <cfRule type="cellIs" dxfId="4045" priority="59" operator="equal">
      <formula>"varies"</formula>
    </cfRule>
  </conditionalFormatting>
  <conditionalFormatting sqref="R15">
    <cfRule type="cellIs" dxfId="4044" priority="58" operator="equal">
      <formula>"varies"</formula>
    </cfRule>
  </conditionalFormatting>
  <conditionalFormatting sqref="R16:R26">
    <cfRule type="cellIs" dxfId="4043" priority="57" operator="equal">
      <formula>"varies"</formula>
    </cfRule>
  </conditionalFormatting>
  <conditionalFormatting sqref="R41">
    <cfRule type="cellIs" dxfId="4042" priority="56" operator="equal">
      <formula>"varies"</formula>
    </cfRule>
  </conditionalFormatting>
  <conditionalFormatting sqref="R42">
    <cfRule type="cellIs" dxfId="4041" priority="55" operator="equal">
      <formula>"varies"</formula>
    </cfRule>
  </conditionalFormatting>
  <conditionalFormatting sqref="R43:R53">
    <cfRule type="cellIs" dxfId="4040" priority="54" operator="equal">
      <formula>"varies"</formula>
    </cfRule>
  </conditionalFormatting>
  <conditionalFormatting sqref="M13">
    <cfRule type="cellIs" dxfId="4039" priority="53" operator="equal">
      <formula>"varies"</formula>
    </cfRule>
  </conditionalFormatting>
  <conditionalFormatting sqref="D13:D27">
    <cfRule type="cellIs" dxfId="4038" priority="52" operator="equal">
      <formula>"varies"</formula>
    </cfRule>
  </conditionalFormatting>
  <conditionalFormatting sqref="N13:N27">
    <cfRule type="cellIs" dxfId="4037" priority="51" operator="equal">
      <formula>"varies"</formula>
    </cfRule>
  </conditionalFormatting>
  <conditionalFormatting sqref="N40:N54">
    <cfRule type="cellIs" dxfId="4036" priority="50" operator="equal">
      <formula>"varies"</formula>
    </cfRule>
  </conditionalFormatting>
  <conditionalFormatting sqref="N40:N54">
    <cfRule type="cellIs" dxfId="4035" priority="49" operator="equal">
      <formula>"varies"</formula>
    </cfRule>
  </conditionalFormatting>
  <conditionalFormatting sqref="D40:D54">
    <cfRule type="cellIs" dxfId="4034" priority="48" operator="equal">
      <formula>"varies"</formula>
    </cfRule>
  </conditionalFormatting>
  <conditionalFormatting sqref="D40:D54">
    <cfRule type="cellIs" dxfId="4033" priority="47" operator="equal">
      <formula>"varies"</formula>
    </cfRule>
  </conditionalFormatting>
  <conditionalFormatting sqref="N40:N54">
    <cfRule type="cellIs" dxfId="4032" priority="46" operator="equal">
      <formula>"varies"</formula>
    </cfRule>
  </conditionalFormatting>
  <conditionalFormatting sqref="N13:N27">
    <cfRule type="cellIs" dxfId="4031" priority="45" operator="equal">
      <formula>"varies"</formula>
    </cfRule>
  </conditionalFormatting>
  <conditionalFormatting sqref="D40:D54">
    <cfRule type="cellIs" dxfId="4030" priority="44" operator="equal">
      <formula>"varies"</formula>
    </cfRule>
  </conditionalFormatting>
  <conditionalFormatting sqref="N40:N54">
    <cfRule type="cellIs" dxfId="4029" priority="43" operator="equal">
      <formula>"varies"</formula>
    </cfRule>
  </conditionalFormatting>
  <conditionalFormatting sqref="C13:C27">
    <cfRule type="cellIs" dxfId="4028" priority="42" operator="equal">
      <formula>"varies"</formula>
    </cfRule>
  </conditionalFormatting>
  <conditionalFormatting sqref="C40:C54">
    <cfRule type="cellIs" dxfId="4027" priority="41" operator="equal">
      <formula>"varies"</formula>
    </cfRule>
  </conditionalFormatting>
  <conditionalFormatting sqref="M13:M27">
    <cfRule type="cellIs" dxfId="4026" priority="40" operator="equal">
      <formula>"varies"</formula>
    </cfRule>
  </conditionalFormatting>
  <conditionalFormatting sqref="M40:M54">
    <cfRule type="cellIs" dxfId="4025" priority="39" operator="equal">
      <formula>"varies"</formula>
    </cfRule>
  </conditionalFormatting>
  <conditionalFormatting sqref="H14">
    <cfRule type="cellIs" dxfId="4024" priority="38" operator="equal">
      <formula>"varies"</formula>
    </cfRule>
  </conditionalFormatting>
  <conditionalFormatting sqref="H15">
    <cfRule type="cellIs" dxfId="4023" priority="37" operator="equal">
      <formula>"varies"</formula>
    </cfRule>
  </conditionalFormatting>
  <conditionalFormatting sqref="H16:H26">
    <cfRule type="cellIs" dxfId="4022" priority="36" operator="equal">
      <formula>"varies"</formula>
    </cfRule>
  </conditionalFormatting>
  <conditionalFormatting sqref="H41">
    <cfRule type="cellIs" dxfId="4021" priority="35" operator="equal">
      <formula>"varies"</formula>
    </cfRule>
  </conditionalFormatting>
  <conditionalFormatting sqref="H42">
    <cfRule type="cellIs" dxfId="4020" priority="34" operator="equal">
      <formula>"varies"</formula>
    </cfRule>
  </conditionalFormatting>
  <conditionalFormatting sqref="H43:H53">
    <cfRule type="cellIs" dxfId="4019" priority="33" operator="equal">
      <formula>"varies"</formula>
    </cfRule>
  </conditionalFormatting>
  <conditionalFormatting sqref="R14">
    <cfRule type="cellIs" dxfId="4018" priority="32" operator="equal">
      <formula>"varies"</formula>
    </cfRule>
  </conditionalFormatting>
  <conditionalFormatting sqref="R15">
    <cfRule type="cellIs" dxfId="4017" priority="31" operator="equal">
      <formula>"varies"</formula>
    </cfRule>
  </conditionalFormatting>
  <conditionalFormatting sqref="R16:R26">
    <cfRule type="cellIs" dxfId="4016" priority="30" operator="equal">
      <formula>"varies"</formula>
    </cfRule>
  </conditionalFormatting>
  <conditionalFormatting sqref="R41">
    <cfRule type="cellIs" dxfId="4015" priority="29" operator="equal">
      <formula>"varies"</formula>
    </cfRule>
  </conditionalFormatting>
  <conditionalFormatting sqref="R42">
    <cfRule type="cellIs" dxfId="4014" priority="28" operator="equal">
      <formula>"varies"</formula>
    </cfRule>
  </conditionalFormatting>
  <conditionalFormatting sqref="R43:R53">
    <cfRule type="cellIs" dxfId="4013" priority="27" operator="equal">
      <formula>"varies"</formula>
    </cfRule>
  </conditionalFormatting>
  <conditionalFormatting sqref="D13:D27">
    <cfRule type="cellIs" dxfId="4012" priority="26" operator="equal">
      <formula>"varies"</formula>
    </cfRule>
  </conditionalFormatting>
  <conditionalFormatting sqref="N13:N27">
    <cfRule type="cellIs" dxfId="4011" priority="25" operator="equal">
      <formula>"varies"</formula>
    </cfRule>
  </conditionalFormatting>
  <conditionalFormatting sqref="N40:N54">
    <cfRule type="cellIs" dxfId="4010" priority="24" operator="equal">
      <formula>"varies"</formula>
    </cfRule>
  </conditionalFormatting>
  <conditionalFormatting sqref="N40:N54">
    <cfRule type="cellIs" dxfId="4009" priority="23" operator="equal">
      <formula>"varies"</formula>
    </cfRule>
  </conditionalFormatting>
  <conditionalFormatting sqref="D40:D54">
    <cfRule type="cellIs" dxfId="4008" priority="22" operator="equal">
      <formula>"varies"</formula>
    </cfRule>
  </conditionalFormatting>
  <conditionalFormatting sqref="D40:D54">
    <cfRule type="cellIs" dxfId="4007" priority="21" operator="equal">
      <formula>"varies"</formula>
    </cfRule>
  </conditionalFormatting>
  <conditionalFormatting sqref="N40:N54">
    <cfRule type="cellIs" dxfId="4006" priority="20" operator="equal">
      <formula>"varies"</formula>
    </cfRule>
  </conditionalFormatting>
  <conditionalFormatting sqref="N13:N27">
    <cfRule type="cellIs" dxfId="4005" priority="19" operator="equal">
      <formula>"varies"</formula>
    </cfRule>
  </conditionalFormatting>
  <conditionalFormatting sqref="D40:D54">
    <cfRule type="cellIs" dxfId="4004" priority="18" operator="equal">
      <formula>"varies"</formula>
    </cfRule>
  </conditionalFormatting>
  <conditionalFormatting sqref="N40:N54">
    <cfRule type="cellIs" dxfId="4003" priority="17" operator="equal">
      <formula>"varies"</formula>
    </cfRule>
  </conditionalFormatting>
  <conditionalFormatting sqref="C13:C27">
    <cfRule type="cellIs" dxfId="4002" priority="16" operator="equal">
      <formula>"varies"</formula>
    </cfRule>
  </conditionalFormatting>
  <conditionalFormatting sqref="C40:C54">
    <cfRule type="cellIs" dxfId="4001" priority="15" operator="equal">
      <formula>"varies"</formula>
    </cfRule>
  </conditionalFormatting>
  <conditionalFormatting sqref="M13:M27">
    <cfRule type="cellIs" dxfId="4000" priority="14" operator="equal">
      <formula>"varies"</formula>
    </cfRule>
  </conditionalFormatting>
  <conditionalFormatting sqref="M40:M54">
    <cfRule type="cellIs" dxfId="3999" priority="13" operator="equal">
      <formula>"varies"</formula>
    </cfRule>
  </conditionalFormatting>
  <conditionalFormatting sqref="H14">
    <cfRule type="cellIs" dxfId="3998" priority="12" operator="equal">
      <formula>"varies"</formula>
    </cfRule>
  </conditionalFormatting>
  <conditionalFormatting sqref="H15">
    <cfRule type="cellIs" dxfId="3997" priority="11" operator="equal">
      <formula>"varies"</formula>
    </cfRule>
  </conditionalFormatting>
  <conditionalFormatting sqref="H16:H26">
    <cfRule type="cellIs" dxfId="3996" priority="10" operator="equal">
      <formula>"varies"</formula>
    </cfRule>
  </conditionalFormatting>
  <conditionalFormatting sqref="H41">
    <cfRule type="cellIs" dxfId="3995" priority="9" operator="equal">
      <formula>"varies"</formula>
    </cfRule>
  </conditionalFormatting>
  <conditionalFormatting sqref="H42">
    <cfRule type="cellIs" dxfId="3994" priority="8" operator="equal">
      <formula>"varies"</formula>
    </cfRule>
  </conditionalFormatting>
  <conditionalFormatting sqref="H43:H53">
    <cfRule type="cellIs" dxfId="3993" priority="7" operator="equal">
      <formula>"varies"</formula>
    </cfRule>
  </conditionalFormatting>
  <conditionalFormatting sqref="R14">
    <cfRule type="cellIs" dxfId="3992" priority="6" operator="equal">
      <formula>"varies"</formula>
    </cfRule>
  </conditionalFormatting>
  <conditionalFormatting sqref="R15">
    <cfRule type="cellIs" dxfId="3991" priority="5" operator="equal">
      <formula>"varies"</formula>
    </cfRule>
  </conditionalFormatting>
  <conditionalFormatting sqref="R16:R26">
    <cfRule type="cellIs" dxfId="3990" priority="4" operator="equal">
      <formula>"varies"</formula>
    </cfRule>
  </conditionalFormatting>
  <conditionalFormatting sqref="R41">
    <cfRule type="cellIs" dxfId="3989" priority="3" operator="equal">
      <formula>"varies"</formula>
    </cfRule>
  </conditionalFormatting>
  <conditionalFormatting sqref="R42">
    <cfRule type="cellIs" dxfId="3988" priority="2" operator="equal">
      <formula>"varies"</formula>
    </cfRule>
  </conditionalFormatting>
  <conditionalFormatting sqref="R43:R53">
    <cfRule type="cellIs" dxfId="3987"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807</v>
      </c>
      <c r="E7" s="332" t="s">
        <v>787</v>
      </c>
      <c r="F7" s="332"/>
      <c r="G7" s="332"/>
      <c r="H7" s="332"/>
      <c r="I7" s="332"/>
      <c r="J7" s="333"/>
      <c r="K7" s="132"/>
      <c r="L7" s="331"/>
      <c r="M7" s="332"/>
      <c r="N7" s="1012" t="s">
        <v>808</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809</v>
      </c>
      <c r="E34" s="332" t="s">
        <v>787</v>
      </c>
      <c r="F34" s="332"/>
      <c r="G34" s="332"/>
      <c r="H34" s="332"/>
      <c r="I34" s="332"/>
      <c r="J34" s="333"/>
      <c r="K34" s="132"/>
      <c r="L34" s="331"/>
      <c r="M34" s="332"/>
      <c r="N34" s="1012" t="s">
        <v>810</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3986" priority="112" operator="equal">
      <formula>"varies"</formula>
    </cfRule>
  </conditionalFormatting>
  <conditionalFormatting sqref="C13:D27 C40:D54 M13:N27 M40:N54 H14:H26 H41:H53 R14:R26 R41:R53">
    <cfRule type="cellIs" dxfId="3985" priority="111" operator="equal">
      <formula>"varies"</formula>
    </cfRule>
  </conditionalFormatting>
  <conditionalFormatting sqref="C13:D27 C40:D54 M13:N27 M40:N54 H14:H26 H41:H53 R14:R26 R41:R53">
    <cfRule type="cellIs" dxfId="3984" priority="110" operator="equal">
      <formula>"varies"</formula>
    </cfRule>
  </conditionalFormatting>
  <conditionalFormatting sqref="C13:D27 C40:D54 M13:N27 M40:N54 H14:H26 H41:H53 R14:R26 R41:R53">
    <cfRule type="cellIs" dxfId="3983" priority="109" operator="equal">
      <formula>"varies"</formula>
    </cfRule>
  </conditionalFormatting>
  <conditionalFormatting sqref="C13:D27 C40:D54 M13:N27 M40:N54 H14:H26 H41:H53 R14:R26 R41:R53">
    <cfRule type="cellIs" dxfId="3982" priority="108" operator="equal">
      <formula>"varies"</formula>
    </cfRule>
  </conditionalFormatting>
  <conditionalFormatting sqref="C13:D27 C40:D54 M13:N27 M40:N54 H14:H26 H41:H53 R14:R26 R41:R53">
    <cfRule type="cellIs" dxfId="3981" priority="107" operator="equal">
      <formula>"varies"</formula>
    </cfRule>
  </conditionalFormatting>
  <conditionalFormatting sqref="D13:D27">
    <cfRule type="cellIs" dxfId="3980" priority="106" operator="equal">
      <formula>"varies"</formula>
    </cfRule>
  </conditionalFormatting>
  <conditionalFormatting sqref="N13:N27">
    <cfRule type="cellIs" dxfId="3979" priority="105" operator="equal">
      <formula>"varies"</formula>
    </cfRule>
  </conditionalFormatting>
  <conditionalFormatting sqref="N40:N54">
    <cfRule type="cellIs" dxfId="3978" priority="104" operator="equal">
      <formula>"varies"</formula>
    </cfRule>
  </conditionalFormatting>
  <conditionalFormatting sqref="N40:N54">
    <cfRule type="cellIs" dxfId="3977" priority="103" operator="equal">
      <formula>"varies"</formula>
    </cfRule>
  </conditionalFormatting>
  <conditionalFormatting sqref="D40:D54">
    <cfRule type="cellIs" dxfId="3976" priority="102" operator="equal">
      <formula>"varies"</formula>
    </cfRule>
  </conditionalFormatting>
  <conditionalFormatting sqref="D40:D54">
    <cfRule type="cellIs" dxfId="3975" priority="101" operator="equal">
      <formula>"varies"</formula>
    </cfRule>
  </conditionalFormatting>
  <conditionalFormatting sqref="N40:N54">
    <cfRule type="cellIs" dxfId="3974" priority="100" operator="equal">
      <formula>"varies"</formula>
    </cfRule>
  </conditionalFormatting>
  <conditionalFormatting sqref="N13:N27">
    <cfRule type="cellIs" dxfId="3973" priority="99" operator="equal">
      <formula>"varies"</formula>
    </cfRule>
  </conditionalFormatting>
  <conditionalFormatting sqref="D40:D54">
    <cfRule type="cellIs" dxfId="3972" priority="98" operator="equal">
      <formula>"varies"</formula>
    </cfRule>
  </conditionalFormatting>
  <conditionalFormatting sqref="N40:N54">
    <cfRule type="cellIs" dxfId="3971" priority="97" operator="equal">
      <formula>"varies"</formula>
    </cfRule>
  </conditionalFormatting>
  <conditionalFormatting sqref="C13:C27">
    <cfRule type="cellIs" dxfId="3970" priority="96" operator="equal">
      <formula>"varies"</formula>
    </cfRule>
  </conditionalFormatting>
  <conditionalFormatting sqref="C40:C54">
    <cfRule type="cellIs" dxfId="3969" priority="95" operator="equal">
      <formula>"varies"</formula>
    </cfRule>
  </conditionalFormatting>
  <conditionalFormatting sqref="M13:M27">
    <cfRule type="cellIs" dxfId="3968" priority="94" operator="equal">
      <formula>"varies"</formula>
    </cfRule>
  </conditionalFormatting>
  <conditionalFormatting sqref="M40:M54">
    <cfRule type="cellIs" dxfId="3967" priority="93" operator="equal">
      <formula>"varies"</formula>
    </cfRule>
  </conditionalFormatting>
  <conditionalFormatting sqref="H14">
    <cfRule type="cellIs" dxfId="3966" priority="92" operator="equal">
      <formula>"varies"</formula>
    </cfRule>
  </conditionalFormatting>
  <conditionalFormatting sqref="H15">
    <cfRule type="cellIs" dxfId="3965" priority="91" operator="equal">
      <formula>"varies"</formula>
    </cfRule>
  </conditionalFormatting>
  <conditionalFormatting sqref="H16:H26">
    <cfRule type="cellIs" dxfId="3964" priority="90" operator="equal">
      <formula>"varies"</formula>
    </cfRule>
  </conditionalFormatting>
  <conditionalFormatting sqref="H41">
    <cfRule type="cellIs" dxfId="3963" priority="89" operator="equal">
      <formula>"varies"</formula>
    </cfRule>
  </conditionalFormatting>
  <conditionalFormatting sqref="H42">
    <cfRule type="cellIs" dxfId="3962" priority="88" operator="equal">
      <formula>"varies"</formula>
    </cfRule>
  </conditionalFormatting>
  <conditionalFormatting sqref="H43:H53">
    <cfRule type="cellIs" dxfId="3961" priority="87" operator="equal">
      <formula>"varies"</formula>
    </cfRule>
  </conditionalFormatting>
  <conditionalFormatting sqref="R14">
    <cfRule type="cellIs" dxfId="3960" priority="86" operator="equal">
      <formula>"varies"</formula>
    </cfRule>
  </conditionalFormatting>
  <conditionalFormatting sqref="R15">
    <cfRule type="cellIs" dxfId="3959" priority="85" operator="equal">
      <formula>"varies"</formula>
    </cfRule>
  </conditionalFormatting>
  <conditionalFormatting sqref="R16:R26">
    <cfRule type="cellIs" dxfId="3958" priority="84" operator="equal">
      <formula>"varies"</formula>
    </cfRule>
  </conditionalFormatting>
  <conditionalFormatting sqref="R41">
    <cfRule type="cellIs" dxfId="3957" priority="83" operator="equal">
      <formula>"varies"</formula>
    </cfRule>
  </conditionalFormatting>
  <conditionalFormatting sqref="R42">
    <cfRule type="cellIs" dxfId="3956" priority="82" operator="equal">
      <formula>"varies"</formula>
    </cfRule>
  </conditionalFormatting>
  <conditionalFormatting sqref="R43:R53">
    <cfRule type="cellIs" dxfId="3955" priority="81" operator="equal">
      <formula>"varies"</formula>
    </cfRule>
  </conditionalFormatting>
  <conditionalFormatting sqref="C40">
    <cfRule type="cellIs" dxfId="3954" priority="80" operator="equal">
      <formula>"varies"</formula>
    </cfRule>
  </conditionalFormatting>
  <conditionalFormatting sqref="D13:D27">
    <cfRule type="cellIs" dxfId="3953" priority="79" operator="equal">
      <formula>"varies"</formula>
    </cfRule>
  </conditionalFormatting>
  <conditionalFormatting sqref="N13:N27">
    <cfRule type="cellIs" dxfId="3952" priority="78" operator="equal">
      <formula>"varies"</formula>
    </cfRule>
  </conditionalFormatting>
  <conditionalFormatting sqref="N40:N54">
    <cfRule type="cellIs" dxfId="3951" priority="77" operator="equal">
      <formula>"varies"</formula>
    </cfRule>
  </conditionalFormatting>
  <conditionalFormatting sqref="N40:N54">
    <cfRule type="cellIs" dxfId="3950" priority="76" operator="equal">
      <formula>"varies"</formula>
    </cfRule>
  </conditionalFormatting>
  <conditionalFormatting sqref="D40:D54">
    <cfRule type="cellIs" dxfId="3949" priority="75" operator="equal">
      <formula>"varies"</formula>
    </cfRule>
  </conditionalFormatting>
  <conditionalFormatting sqref="D40:D54">
    <cfRule type="cellIs" dxfId="3948" priority="74" operator="equal">
      <formula>"varies"</formula>
    </cfRule>
  </conditionalFormatting>
  <conditionalFormatting sqref="N40:N54">
    <cfRule type="cellIs" dxfId="3947" priority="73" operator="equal">
      <formula>"varies"</formula>
    </cfRule>
  </conditionalFormatting>
  <conditionalFormatting sqref="N13:N27">
    <cfRule type="cellIs" dxfId="3946" priority="72" operator="equal">
      <formula>"varies"</formula>
    </cfRule>
  </conditionalFormatting>
  <conditionalFormatting sqref="D40:D54">
    <cfRule type="cellIs" dxfId="3945" priority="71" operator="equal">
      <formula>"varies"</formula>
    </cfRule>
  </conditionalFormatting>
  <conditionalFormatting sqref="N40:N54">
    <cfRule type="cellIs" dxfId="3944" priority="70" operator="equal">
      <formula>"varies"</formula>
    </cfRule>
  </conditionalFormatting>
  <conditionalFormatting sqref="C13:C27">
    <cfRule type="cellIs" dxfId="3943" priority="69" operator="equal">
      <formula>"varies"</formula>
    </cfRule>
  </conditionalFormatting>
  <conditionalFormatting sqref="C40:C54">
    <cfRule type="cellIs" dxfId="3942" priority="68" operator="equal">
      <formula>"varies"</formula>
    </cfRule>
  </conditionalFormatting>
  <conditionalFormatting sqref="M13:M27">
    <cfRule type="cellIs" dxfId="3941" priority="67" operator="equal">
      <formula>"varies"</formula>
    </cfRule>
  </conditionalFormatting>
  <conditionalFormatting sqref="M40:M54">
    <cfRule type="cellIs" dxfId="3940" priority="66" operator="equal">
      <formula>"varies"</formula>
    </cfRule>
  </conditionalFormatting>
  <conditionalFormatting sqref="H14">
    <cfRule type="cellIs" dxfId="3939" priority="65" operator="equal">
      <formula>"varies"</formula>
    </cfRule>
  </conditionalFormatting>
  <conditionalFormatting sqref="H15">
    <cfRule type="cellIs" dxfId="3938" priority="64" operator="equal">
      <formula>"varies"</formula>
    </cfRule>
  </conditionalFormatting>
  <conditionalFormatting sqref="H16:H26">
    <cfRule type="cellIs" dxfId="3937" priority="63" operator="equal">
      <formula>"varies"</formula>
    </cfRule>
  </conditionalFormatting>
  <conditionalFormatting sqref="H41">
    <cfRule type="cellIs" dxfId="3936" priority="62" operator="equal">
      <formula>"varies"</formula>
    </cfRule>
  </conditionalFormatting>
  <conditionalFormatting sqref="H42">
    <cfRule type="cellIs" dxfId="3935" priority="61" operator="equal">
      <formula>"varies"</formula>
    </cfRule>
  </conditionalFormatting>
  <conditionalFormatting sqref="H43:H53">
    <cfRule type="cellIs" dxfId="3934" priority="60" operator="equal">
      <formula>"varies"</formula>
    </cfRule>
  </conditionalFormatting>
  <conditionalFormatting sqref="R14">
    <cfRule type="cellIs" dxfId="3933" priority="59" operator="equal">
      <formula>"varies"</formula>
    </cfRule>
  </conditionalFormatting>
  <conditionalFormatting sqref="R15">
    <cfRule type="cellIs" dxfId="3932" priority="58" operator="equal">
      <formula>"varies"</formula>
    </cfRule>
  </conditionalFormatting>
  <conditionalFormatting sqref="R16:R26">
    <cfRule type="cellIs" dxfId="3931" priority="57" operator="equal">
      <formula>"varies"</formula>
    </cfRule>
  </conditionalFormatting>
  <conditionalFormatting sqref="R41">
    <cfRule type="cellIs" dxfId="3930" priority="56" operator="equal">
      <formula>"varies"</formula>
    </cfRule>
  </conditionalFormatting>
  <conditionalFormatting sqref="R42">
    <cfRule type="cellIs" dxfId="3929" priority="55" operator="equal">
      <formula>"varies"</formula>
    </cfRule>
  </conditionalFormatting>
  <conditionalFormatting sqref="R43:R53">
    <cfRule type="cellIs" dxfId="3928" priority="54" operator="equal">
      <formula>"varies"</formula>
    </cfRule>
  </conditionalFormatting>
  <conditionalFormatting sqref="M13">
    <cfRule type="cellIs" dxfId="3927" priority="53" operator="equal">
      <formula>"varies"</formula>
    </cfRule>
  </conditionalFormatting>
  <conditionalFormatting sqref="D13:D27">
    <cfRule type="cellIs" dxfId="3926" priority="52" operator="equal">
      <formula>"varies"</formula>
    </cfRule>
  </conditionalFormatting>
  <conditionalFormatting sqref="N13:N27">
    <cfRule type="cellIs" dxfId="3925" priority="51" operator="equal">
      <formula>"varies"</formula>
    </cfRule>
  </conditionalFormatting>
  <conditionalFormatting sqref="N40:N54">
    <cfRule type="cellIs" dxfId="3924" priority="50" operator="equal">
      <formula>"varies"</formula>
    </cfRule>
  </conditionalFormatting>
  <conditionalFormatting sqref="N40:N54">
    <cfRule type="cellIs" dxfId="3923" priority="49" operator="equal">
      <formula>"varies"</formula>
    </cfRule>
  </conditionalFormatting>
  <conditionalFormatting sqref="D40:D54">
    <cfRule type="cellIs" dxfId="3922" priority="48" operator="equal">
      <formula>"varies"</formula>
    </cfRule>
  </conditionalFormatting>
  <conditionalFormatting sqref="D40:D54">
    <cfRule type="cellIs" dxfId="3921" priority="47" operator="equal">
      <formula>"varies"</formula>
    </cfRule>
  </conditionalFormatting>
  <conditionalFormatting sqref="N40:N54">
    <cfRule type="cellIs" dxfId="3920" priority="46" operator="equal">
      <formula>"varies"</formula>
    </cfRule>
  </conditionalFormatting>
  <conditionalFormatting sqref="N13:N27">
    <cfRule type="cellIs" dxfId="3919" priority="45" operator="equal">
      <formula>"varies"</formula>
    </cfRule>
  </conditionalFormatting>
  <conditionalFormatting sqref="D40:D54">
    <cfRule type="cellIs" dxfId="3918" priority="44" operator="equal">
      <formula>"varies"</formula>
    </cfRule>
  </conditionalFormatting>
  <conditionalFormatting sqref="N40:N54">
    <cfRule type="cellIs" dxfId="3917" priority="43" operator="equal">
      <formula>"varies"</formula>
    </cfRule>
  </conditionalFormatting>
  <conditionalFormatting sqref="C13:C27">
    <cfRule type="cellIs" dxfId="3916" priority="42" operator="equal">
      <formula>"varies"</formula>
    </cfRule>
  </conditionalFormatting>
  <conditionalFormatting sqref="C40:C54">
    <cfRule type="cellIs" dxfId="3915" priority="41" operator="equal">
      <formula>"varies"</formula>
    </cfRule>
  </conditionalFormatting>
  <conditionalFormatting sqref="M13:M27">
    <cfRule type="cellIs" dxfId="3914" priority="40" operator="equal">
      <formula>"varies"</formula>
    </cfRule>
  </conditionalFormatting>
  <conditionalFormatting sqref="M40:M54">
    <cfRule type="cellIs" dxfId="3913" priority="39" operator="equal">
      <formula>"varies"</formula>
    </cfRule>
  </conditionalFormatting>
  <conditionalFormatting sqref="H14">
    <cfRule type="cellIs" dxfId="3912" priority="38" operator="equal">
      <formula>"varies"</formula>
    </cfRule>
  </conditionalFormatting>
  <conditionalFormatting sqref="H15">
    <cfRule type="cellIs" dxfId="3911" priority="37" operator="equal">
      <formula>"varies"</formula>
    </cfRule>
  </conditionalFormatting>
  <conditionalFormatting sqref="H16:H26">
    <cfRule type="cellIs" dxfId="3910" priority="36" operator="equal">
      <formula>"varies"</formula>
    </cfRule>
  </conditionalFormatting>
  <conditionalFormatting sqref="H41">
    <cfRule type="cellIs" dxfId="3909" priority="35" operator="equal">
      <formula>"varies"</formula>
    </cfRule>
  </conditionalFormatting>
  <conditionalFormatting sqref="H42">
    <cfRule type="cellIs" dxfId="3908" priority="34" operator="equal">
      <formula>"varies"</formula>
    </cfRule>
  </conditionalFormatting>
  <conditionalFormatting sqref="H43:H53">
    <cfRule type="cellIs" dxfId="3907" priority="33" operator="equal">
      <formula>"varies"</formula>
    </cfRule>
  </conditionalFormatting>
  <conditionalFormatting sqref="R14">
    <cfRule type="cellIs" dxfId="3906" priority="32" operator="equal">
      <formula>"varies"</formula>
    </cfRule>
  </conditionalFormatting>
  <conditionalFormatting sqref="R15">
    <cfRule type="cellIs" dxfId="3905" priority="31" operator="equal">
      <formula>"varies"</formula>
    </cfRule>
  </conditionalFormatting>
  <conditionalFormatting sqref="R16:R26">
    <cfRule type="cellIs" dxfId="3904" priority="30" operator="equal">
      <formula>"varies"</formula>
    </cfRule>
  </conditionalFormatting>
  <conditionalFormatting sqref="R41">
    <cfRule type="cellIs" dxfId="3903" priority="29" operator="equal">
      <formula>"varies"</formula>
    </cfRule>
  </conditionalFormatting>
  <conditionalFormatting sqref="R42">
    <cfRule type="cellIs" dxfId="3902" priority="28" operator="equal">
      <formula>"varies"</formula>
    </cfRule>
  </conditionalFormatting>
  <conditionalFormatting sqref="R43:R53">
    <cfRule type="cellIs" dxfId="3901" priority="27" operator="equal">
      <formula>"varies"</formula>
    </cfRule>
  </conditionalFormatting>
  <conditionalFormatting sqref="D13:D27">
    <cfRule type="cellIs" dxfId="3900" priority="26" operator="equal">
      <formula>"varies"</formula>
    </cfRule>
  </conditionalFormatting>
  <conditionalFormatting sqref="N13:N27">
    <cfRule type="cellIs" dxfId="3899" priority="25" operator="equal">
      <formula>"varies"</formula>
    </cfRule>
  </conditionalFormatting>
  <conditionalFormatting sqref="N40:N54">
    <cfRule type="cellIs" dxfId="3898" priority="24" operator="equal">
      <formula>"varies"</formula>
    </cfRule>
  </conditionalFormatting>
  <conditionalFormatting sqref="N40:N54">
    <cfRule type="cellIs" dxfId="3897" priority="23" operator="equal">
      <formula>"varies"</formula>
    </cfRule>
  </conditionalFormatting>
  <conditionalFormatting sqref="D40:D54">
    <cfRule type="cellIs" dxfId="3896" priority="22" operator="equal">
      <formula>"varies"</formula>
    </cfRule>
  </conditionalFormatting>
  <conditionalFormatting sqref="D40:D54">
    <cfRule type="cellIs" dxfId="3895" priority="21" operator="equal">
      <formula>"varies"</formula>
    </cfRule>
  </conditionalFormatting>
  <conditionalFormatting sqref="N40:N54">
    <cfRule type="cellIs" dxfId="3894" priority="20" operator="equal">
      <formula>"varies"</formula>
    </cfRule>
  </conditionalFormatting>
  <conditionalFormatting sqref="N13:N27">
    <cfRule type="cellIs" dxfId="3893" priority="19" operator="equal">
      <formula>"varies"</formula>
    </cfRule>
  </conditionalFormatting>
  <conditionalFormatting sqref="D40:D54">
    <cfRule type="cellIs" dxfId="3892" priority="18" operator="equal">
      <formula>"varies"</formula>
    </cfRule>
  </conditionalFormatting>
  <conditionalFormatting sqref="N40:N54">
    <cfRule type="cellIs" dxfId="3891" priority="17" operator="equal">
      <formula>"varies"</formula>
    </cfRule>
  </conditionalFormatting>
  <conditionalFormatting sqref="C13:C27">
    <cfRule type="cellIs" dxfId="3890" priority="16" operator="equal">
      <formula>"varies"</formula>
    </cfRule>
  </conditionalFormatting>
  <conditionalFormatting sqref="C40:C54">
    <cfRule type="cellIs" dxfId="3889" priority="15" operator="equal">
      <formula>"varies"</formula>
    </cfRule>
  </conditionalFormatting>
  <conditionalFormatting sqref="M13:M27">
    <cfRule type="cellIs" dxfId="3888" priority="14" operator="equal">
      <formula>"varies"</formula>
    </cfRule>
  </conditionalFormatting>
  <conditionalFormatting sqref="M40:M54">
    <cfRule type="cellIs" dxfId="3887" priority="13" operator="equal">
      <formula>"varies"</formula>
    </cfRule>
  </conditionalFormatting>
  <conditionalFormatting sqref="H14">
    <cfRule type="cellIs" dxfId="3886" priority="12" operator="equal">
      <formula>"varies"</formula>
    </cfRule>
  </conditionalFormatting>
  <conditionalFormatting sqref="H15">
    <cfRule type="cellIs" dxfId="3885" priority="11" operator="equal">
      <formula>"varies"</formula>
    </cfRule>
  </conditionalFormatting>
  <conditionalFormatting sqref="H16:H26">
    <cfRule type="cellIs" dxfId="3884" priority="10" operator="equal">
      <formula>"varies"</formula>
    </cfRule>
  </conditionalFormatting>
  <conditionalFormatting sqref="H41">
    <cfRule type="cellIs" dxfId="3883" priority="9" operator="equal">
      <formula>"varies"</formula>
    </cfRule>
  </conditionalFormatting>
  <conditionalFormatting sqref="H42">
    <cfRule type="cellIs" dxfId="3882" priority="8" operator="equal">
      <formula>"varies"</formula>
    </cfRule>
  </conditionalFormatting>
  <conditionalFormatting sqref="H43:H53">
    <cfRule type="cellIs" dxfId="3881" priority="7" operator="equal">
      <formula>"varies"</formula>
    </cfRule>
  </conditionalFormatting>
  <conditionalFormatting sqref="R14">
    <cfRule type="cellIs" dxfId="3880" priority="6" operator="equal">
      <formula>"varies"</formula>
    </cfRule>
  </conditionalFormatting>
  <conditionalFormatting sqref="R15">
    <cfRule type="cellIs" dxfId="3879" priority="5" operator="equal">
      <formula>"varies"</formula>
    </cfRule>
  </conditionalFormatting>
  <conditionalFormatting sqref="R16:R26">
    <cfRule type="cellIs" dxfId="3878" priority="4" operator="equal">
      <formula>"varies"</formula>
    </cfRule>
  </conditionalFormatting>
  <conditionalFormatting sqref="R41">
    <cfRule type="cellIs" dxfId="3877" priority="3" operator="equal">
      <formula>"varies"</formula>
    </cfRule>
  </conditionalFormatting>
  <conditionalFormatting sqref="R42">
    <cfRule type="cellIs" dxfId="3876" priority="2" operator="equal">
      <formula>"varies"</formula>
    </cfRule>
  </conditionalFormatting>
  <conditionalFormatting sqref="R43:R53">
    <cfRule type="cellIs" dxfId="3875"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811</v>
      </c>
      <c r="E7" s="332" t="s">
        <v>787</v>
      </c>
      <c r="F7" s="332"/>
      <c r="G7" s="332"/>
      <c r="H7" s="332"/>
      <c r="I7" s="332"/>
      <c r="J7" s="333"/>
      <c r="K7" s="132"/>
      <c r="L7" s="331"/>
      <c r="M7" s="332"/>
      <c r="N7" s="1012" t="s">
        <v>812</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813</v>
      </c>
      <c r="E34" s="332" t="s">
        <v>787</v>
      </c>
      <c r="F34" s="332"/>
      <c r="G34" s="332"/>
      <c r="H34" s="332"/>
      <c r="I34" s="332"/>
      <c r="J34" s="333"/>
      <c r="K34" s="132"/>
      <c r="L34" s="331"/>
      <c r="M34" s="332"/>
      <c r="N34" s="1012" t="s">
        <v>814</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3874" priority="113" operator="equal">
      <formula>"varies"</formula>
    </cfRule>
  </conditionalFormatting>
  <conditionalFormatting sqref="C13:D27 C40:D54 M13:N27 M40:N54 H14:H26 H41:H53 R14:R26 R41:R53">
    <cfRule type="cellIs" dxfId="3873" priority="112" operator="equal">
      <formula>"varies"</formula>
    </cfRule>
  </conditionalFormatting>
  <conditionalFormatting sqref="C13:D27 C40:D54 M13:N27 M40:N54 H14:H26 H41:H53 R14:R26 R41:R53">
    <cfRule type="cellIs" dxfId="3872" priority="111" operator="equal">
      <formula>"varies"</formula>
    </cfRule>
  </conditionalFormatting>
  <conditionalFormatting sqref="C13:D27 C40:D54 M13:N27 M40:N54 H14:H26 H41:H53 R14:R26 R41:R53">
    <cfRule type="cellIs" dxfId="3871" priority="110" operator="equal">
      <formula>"varies"</formula>
    </cfRule>
  </conditionalFormatting>
  <conditionalFormatting sqref="C13:D27 C40:D54 M13:N27 M40:N54 H14:H26 H41:H53 R14:R26 R41:R53">
    <cfRule type="cellIs" dxfId="3870" priority="109" operator="equal">
      <formula>"varies"</formula>
    </cfRule>
  </conditionalFormatting>
  <conditionalFormatting sqref="C13:D27 C40:D54 M13:N27 M40:N54 H14:H26 H41:H53 R14:R26 R41:R53">
    <cfRule type="cellIs" dxfId="3869" priority="108" operator="equal">
      <formula>"varies"</formula>
    </cfRule>
  </conditionalFormatting>
  <conditionalFormatting sqref="C13:D27 C40:D54 M13:N27 M40:N54 H14:H26 H41:H53 R14:R26 R41:R53">
    <cfRule type="cellIs" dxfId="3868" priority="107" operator="equal">
      <formula>"varies"</formula>
    </cfRule>
  </conditionalFormatting>
  <conditionalFormatting sqref="D13:D27">
    <cfRule type="cellIs" dxfId="3867" priority="106" operator="equal">
      <formula>"varies"</formula>
    </cfRule>
  </conditionalFormatting>
  <conditionalFormatting sqref="N13:N27">
    <cfRule type="cellIs" dxfId="3866" priority="105" operator="equal">
      <formula>"varies"</formula>
    </cfRule>
  </conditionalFormatting>
  <conditionalFormatting sqref="N40:N54">
    <cfRule type="cellIs" dxfId="3865" priority="104" operator="equal">
      <formula>"varies"</formula>
    </cfRule>
  </conditionalFormatting>
  <conditionalFormatting sqref="N40:N54">
    <cfRule type="cellIs" dxfId="3864" priority="103" operator="equal">
      <formula>"varies"</formula>
    </cfRule>
  </conditionalFormatting>
  <conditionalFormatting sqref="D40:D54">
    <cfRule type="cellIs" dxfId="3863" priority="102" operator="equal">
      <formula>"varies"</formula>
    </cfRule>
  </conditionalFormatting>
  <conditionalFormatting sqref="D40:D54">
    <cfRule type="cellIs" dxfId="3862" priority="101" operator="equal">
      <formula>"varies"</formula>
    </cfRule>
  </conditionalFormatting>
  <conditionalFormatting sqref="N40:N54">
    <cfRule type="cellIs" dxfId="3861" priority="100" operator="equal">
      <formula>"varies"</formula>
    </cfRule>
  </conditionalFormatting>
  <conditionalFormatting sqref="N13:N27">
    <cfRule type="cellIs" dxfId="3860" priority="99" operator="equal">
      <formula>"varies"</formula>
    </cfRule>
  </conditionalFormatting>
  <conditionalFormatting sqref="D40:D54">
    <cfRule type="cellIs" dxfId="3859" priority="98" operator="equal">
      <formula>"varies"</formula>
    </cfRule>
  </conditionalFormatting>
  <conditionalFormatting sqref="N40:N54">
    <cfRule type="cellIs" dxfId="3858" priority="97" operator="equal">
      <formula>"varies"</formula>
    </cfRule>
  </conditionalFormatting>
  <conditionalFormatting sqref="C13:C27">
    <cfRule type="cellIs" dxfId="3857" priority="96" operator="equal">
      <formula>"varies"</formula>
    </cfRule>
  </conditionalFormatting>
  <conditionalFormatting sqref="C40:C54">
    <cfRule type="cellIs" dxfId="3856" priority="95" operator="equal">
      <formula>"varies"</formula>
    </cfRule>
  </conditionalFormatting>
  <conditionalFormatting sqref="M13:M27">
    <cfRule type="cellIs" dxfId="3855" priority="94" operator="equal">
      <formula>"varies"</formula>
    </cfRule>
  </conditionalFormatting>
  <conditionalFormatting sqref="M40:M54">
    <cfRule type="cellIs" dxfId="3854" priority="93" operator="equal">
      <formula>"varies"</formula>
    </cfRule>
  </conditionalFormatting>
  <conditionalFormatting sqref="H14">
    <cfRule type="cellIs" dxfId="3853" priority="92" operator="equal">
      <formula>"varies"</formula>
    </cfRule>
  </conditionalFormatting>
  <conditionalFormatting sqref="H15">
    <cfRule type="cellIs" dxfId="3852" priority="91" operator="equal">
      <formula>"varies"</formula>
    </cfRule>
  </conditionalFormatting>
  <conditionalFormatting sqref="H16:H26">
    <cfRule type="cellIs" dxfId="3851" priority="90" operator="equal">
      <formula>"varies"</formula>
    </cfRule>
  </conditionalFormatting>
  <conditionalFormatting sqref="H41">
    <cfRule type="cellIs" dxfId="3850" priority="89" operator="equal">
      <formula>"varies"</formula>
    </cfRule>
  </conditionalFormatting>
  <conditionalFormatting sqref="H42">
    <cfRule type="cellIs" dxfId="3849" priority="88" operator="equal">
      <formula>"varies"</formula>
    </cfRule>
  </conditionalFormatting>
  <conditionalFormatting sqref="H43:H53">
    <cfRule type="cellIs" dxfId="3848" priority="87" operator="equal">
      <formula>"varies"</formula>
    </cfRule>
  </conditionalFormatting>
  <conditionalFormatting sqref="R14">
    <cfRule type="cellIs" dxfId="3847" priority="86" operator="equal">
      <formula>"varies"</formula>
    </cfRule>
  </conditionalFormatting>
  <conditionalFormatting sqref="R15">
    <cfRule type="cellIs" dxfId="3846" priority="85" operator="equal">
      <formula>"varies"</formula>
    </cfRule>
  </conditionalFormatting>
  <conditionalFormatting sqref="R16:R26">
    <cfRule type="cellIs" dxfId="3845" priority="84" operator="equal">
      <formula>"varies"</formula>
    </cfRule>
  </conditionalFormatting>
  <conditionalFormatting sqref="R41">
    <cfRule type="cellIs" dxfId="3844" priority="83" operator="equal">
      <formula>"varies"</formula>
    </cfRule>
  </conditionalFormatting>
  <conditionalFormatting sqref="R42">
    <cfRule type="cellIs" dxfId="3843" priority="82" operator="equal">
      <formula>"varies"</formula>
    </cfRule>
  </conditionalFormatting>
  <conditionalFormatting sqref="R43:R53">
    <cfRule type="cellIs" dxfId="3842" priority="81" operator="equal">
      <formula>"varies"</formula>
    </cfRule>
  </conditionalFormatting>
  <conditionalFormatting sqref="C40">
    <cfRule type="cellIs" dxfId="3841" priority="80" operator="equal">
      <formula>"varies"</formula>
    </cfRule>
  </conditionalFormatting>
  <conditionalFormatting sqref="D13:D27">
    <cfRule type="cellIs" dxfId="3840" priority="79" operator="equal">
      <formula>"varies"</formula>
    </cfRule>
  </conditionalFormatting>
  <conditionalFormatting sqref="N13:N27">
    <cfRule type="cellIs" dxfId="3839" priority="78" operator="equal">
      <formula>"varies"</formula>
    </cfRule>
  </conditionalFormatting>
  <conditionalFormatting sqref="N40:N54">
    <cfRule type="cellIs" dxfId="3838" priority="77" operator="equal">
      <formula>"varies"</formula>
    </cfRule>
  </conditionalFormatting>
  <conditionalFormatting sqref="N40:N54">
    <cfRule type="cellIs" dxfId="3837" priority="76" operator="equal">
      <formula>"varies"</formula>
    </cfRule>
  </conditionalFormatting>
  <conditionalFormatting sqref="D40:D54">
    <cfRule type="cellIs" dxfId="3836" priority="75" operator="equal">
      <formula>"varies"</formula>
    </cfRule>
  </conditionalFormatting>
  <conditionalFormatting sqref="D40:D54">
    <cfRule type="cellIs" dxfId="3835" priority="74" operator="equal">
      <formula>"varies"</formula>
    </cfRule>
  </conditionalFormatting>
  <conditionalFormatting sqref="N40:N54">
    <cfRule type="cellIs" dxfId="3834" priority="73" operator="equal">
      <formula>"varies"</formula>
    </cfRule>
  </conditionalFormatting>
  <conditionalFormatting sqref="N13:N27">
    <cfRule type="cellIs" dxfId="3833" priority="72" operator="equal">
      <formula>"varies"</formula>
    </cfRule>
  </conditionalFormatting>
  <conditionalFormatting sqref="D40:D54">
    <cfRule type="cellIs" dxfId="3832" priority="71" operator="equal">
      <formula>"varies"</formula>
    </cfRule>
  </conditionalFormatting>
  <conditionalFormatting sqref="N40:N54">
    <cfRule type="cellIs" dxfId="3831" priority="70" operator="equal">
      <formula>"varies"</formula>
    </cfRule>
  </conditionalFormatting>
  <conditionalFormatting sqref="C13:C27">
    <cfRule type="cellIs" dxfId="3830" priority="69" operator="equal">
      <formula>"varies"</formula>
    </cfRule>
  </conditionalFormatting>
  <conditionalFormatting sqref="C40:C54">
    <cfRule type="cellIs" dxfId="3829" priority="68" operator="equal">
      <formula>"varies"</formula>
    </cfRule>
  </conditionalFormatting>
  <conditionalFormatting sqref="M13:M27">
    <cfRule type="cellIs" dxfId="3828" priority="67" operator="equal">
      <formula>"varies"</formula>
    </cfRule>
  </conditionalFormatting>
  <conditionalFormatting sqref="M40:M54">
    <cfRule type="cellIs" dxfId="3827" priority="66" operator="equal">
      <formula>"varies"</formula>
    </cfRule>
  </conditionalFormatting>
  <conditionalFormatting sqref="H14">
    <cfRule type="cellIs" dxfId="3826" priority="65" operator="equal">
      <formula>"varies"</formula>
    </cfRule>
  </conditionalFormatting>
  <conditionalFormatting sqref="H15">
    <cfRule type="cellIs" dxfId="3825" priority="64" operator="equal">
      <formula>"varies"</formula>
    </cfRule>
  </conditionalFormatting>
  <conditionalFormatting sqref="H16:H26">
    <cfRule type="cellIs" dxfId="3824" priority="63" operator="equal">
      <formula>"varies"</formula>
    </cfRule>
  </conditionalFormatting>
  <conditionalFormatting sqref="H41">
    <cfRule type="cellIs" dxfId="3823" priority="62" operator="equal">
      <formula>"varies"</formula>
    </cfRule>
  </conditionalFormatting>
  <conditionalFormatting sqref="H42">
    <cfRule type="cellIs" dxfId="3822" priority="61" operator="equal">
      <formula>"varies"</formula>
    </cfRule>
  </conditionalFormatting>
  <conditionalFormatting sqref="H43:H53">
    <cfRule type="cellIs" dxfId="3821" priority="60" operator="equal">
      <formula>"varies"</formula>
    </cfRule>
  </conditionalFormatting>
  <conditionalFormatting sqref="R14">
    <cfRule type="cellIs" dxfId="3820" priority="59" operator="equal">
      <formula>"varies"</formula>
    </cfRule>
  </conditionalFormatting>
  <conditionalFormatting sqref="R15">
    <cfRule type="cellIs" dxfId="3819" priority="58" operator="equal">
      <formula>"varies"</formula>
    </cfRule>
  </conditionalFormatting>
  <conditionalFormatting sqref="R16:R26">
    <cfRule type="cellIs" dxfId="3818" priority="57" operator="equal">
      <formula>"varies"</formula>
    </cfRule>
  </conditionalFormatting>
  <conditionalFormatting sqref="R41">
    <cfRule type="cellIs" dxfId="3817" priority="56" operator="equal">
      <formula>"varies"</formula>
    </cfRule>
  </conditionalFormatting>
  <conditionalFormatting sqref="R42">
    <cfRule type="cellIs" dxfId="3816" priority="55" operator="equal">
      <formula>"varies"</formula>
    </cfRule>
  </conditionalFormatting>
  <conditionalFormatting sqref="R43:R53">
    <cfRule type="cellIs" dxfId="3815" priority="54" operator="equal">
      <formula>"varies"</formula>
    </cfRule>
  </conditionalFormatting>
  <conditionalFormatting sqref="M13">
    <cfRule type="cellIs" dxfId="3814" priority="53" operator="equal">
      <formula>"varies"</formula>
    </cfRule>
  </conditionalFormatting>
  <conditionalFormatting sqref="D13:D27">
    <cfRule type="cellIs" dxfId="3813" priority="52" operator="equal">
      <formula>"varies"</formula>
    </cfRule>
  </conditionalFormatting>
  <conditionalFormatting sqref="N13:N27">
    <cfRule type="cellIs" dxfId="3812" priority="51" operator="equal">
      <formula>"varies"</formula>
    </cfRule>
  </conditionalFormatting>
  <conditionalFormatting sqref="N40:N54">
    <cfRule type="cellIs" dxfId="3811" priority="50" operator="equal">
      <formula>"varies"</formula>
    </cfRule>
  </conditionalFormatting>
  <conditionalFormatting sqref="N40:N54">
    <cfRule type="cellIs" dxfId="3810" priority="49" operator="equal">
      <formula>"varies"</formula>
    </cfRule>
  </conditionalFormatting>
  <conditionalFormatting sqref="D40:D54">
    <cfRule type="cellIs" dxfId="3809" priority="48" operator="equal">
      <formula>"varies"</formula>
    </cfRule>
  </conditionalFormatting>
  <conditionalFormatting sqref="D40:D54">
    <cfRule type="cellIs" dxfId="3808" priority="47" operator="equal">
      <formula>"varies"</formula>
    </cfRule>
  </conditionalFormatting>
  <conditionalFormatting sqref="N40:N54">
    <cfRule type="cellIs" dxfId="3807" priority="46" operator="equal">
      <formula>"varies"</formula>
    </cfRule>
  </conditionalFormatting>
  <conditionalFormatting sqref="N13:N27">
    <cfRule type="cellIs" dxfId="3806" priority="45" operator="equal">
      <formula>"varies"</formula>
    </cfRule>
  </conditionalFormatting>
  <conditionalFormatting sqref="D40:D54">
    <cfRule type="cellIs" dxfId="3805" priority="44" operator="equal">
      <formula>"varies"</formula>
    </cfRule>
  </conditionalFormatting>
  <conditionalFormatting sqref="N40:N54">
    <cfRule type="cellIs" dxfId="3804" priority="43" operator="equal">
      <formula>"varies"</formula>
    </cfRule>
  </conditionalFormatting>
  <conditionalFormatting sqref="C13:C27">
    <cfRule type="cellIs" dxfId="3803" priority="42" operator="equal">
      <formula>"varies"</formula>
    </cfRule>
  </conditionalFormatting>
  <conditionalFormatting sqref="C40:C54">
    <cfRule type="cellIs" dxfId="3802" priority="41" operator="equal">
      <formula>"varies"</formula>
    </cfRule>
  </conditionalFormatting>
  <conditionalFormatting sqref="M13:M27">
    <cfRule type="cellIs" dxfId="3801" priority="40" operator="equal">
      <formula>"varies"</formula>
    </cfRule>
  </conditionalFormatting>
  <conditionalFormatting sqref="M40:M54">
    <cfRule type="cellIs" dxfId="3800" priority="39" operator="equal">
      <formula>"varies"</formula>
    </cfRule>
  </conditionalFormatting>
  <conditionalFormatting sqref="H14">
    <cfRule type="cellIs" dxfId="3799" priority="38" operator="equal">
      <formula>"varies"</formula>
    </cfRule>
  </conditionalFormatting>
  <conditionalFormatting sqref="H15">
    <cfRule type="cellIs" dxfId="3798" priority="37" operator="equal">
      <formula>"varies"</formula>
    </cfRule>
  </conditionalFormatting>
  <conditionalFormatting sqref="H16:H26">
    <cfRule type="cellIs" dxfId="3797" priority="36" operator="equal">
      <formula>"varies"</formula>
    </cfRule>
  </conditionalFormatting>
  <conditionalFormatting sqref="H41">
    <cfRule type="cellIs" dxfId="3796" priority="35" operator="equal">
      <formula>"varies"</formula>
    </cfRule>
  </conditionalFormatting>
  <conditionalFormatting sqref="H42">
    <cfRule type="cellIs" dxfId="3795" priority="34" operator="equal">
      <formula>"varies"</formula>
    </cfRule>
  </conditionalFormatting>
  <conditionalFormatting sqref="H43:H53">
    <cfRule type="cellIs" dxfId="3794" priority="33" operator="equal">
      <formula>"varies"</formula>
    </cfRule>
  </conditionalFormatting>
  <conditionalFormatting sqref="R14">
    <cfRule type="cellIs" dxfId="3793" priority="32" operator="equal">
      <formula>"varies"</formula>
    </cfRule>
  </conditionalFormatting>
  <conditionalFormatting sqref="R15">
    <cfRule type="cellIs" dxfId="3792" priority="31" operator="equal">
      <formula>"varies"</formula>
    </cfRule>
  </conditionalFormatting>
  <conditionalFormatting sqref="R16:R26">
    <cfRule type="cellIs" dxfId="3791" priority="30" operator="equal">
      <formula>"varies"</formula>
    </cfRule>
  </conditionalFormatting>
  <conditionalFormatting sqref="R41">
    <cfRule type="cellIs" dxfId="3790" priority="29" operator="equal">
      <formula>"varies"</formula>
    </cfRule>
  </conditionalFormatting>
  <conditionalFormatting sqref="R42">
    <cfRule type="cellIs" dxfId="3789" priority="28" operator="equal">
      <formula>"varies"</formula>
    </cfRule>
  </conditionalFormatting>
  <conditionalFormatting sqref="R43:R53">
    <cfRule type="cellIs" dxfId="3788" priority="27" operator="equal">
      <formula>"varies"</formula>
    </cfRule>
  </conditionalFormatting>
  <conditionalFormatting sqref="D13:D27">
    <cfRule type="cellIs" dxfId="3787" priority="26" operator="equal">
      <formula>"varies"</formula>
    </cfRule>
  </conditionalFormatting>
  <conditionalFormatting sqref="N13:N27">
    <cfRule type="cellIs" dxfId="3786" priority="25" operator="equal">
      <formula>"varies"</formula>
    </cfRule>
  </conditionalFormatting>
  <conditionalFormatting sqref="N40:N54">
    <cfRule type="cellIs" dxfId="3785" priority="24" operator="equal">
      <formula>"varies"</formula>
    </cfRule>
  </conditionalFormatting>
  <conditionalFormatting sqref="N40:N54">
    <cfRule type="cellIs" dxfId="3784" priority="23" operator="equal">
      <formula>"varies"</formula>
    </cfRule>
  </conditionalFormatting>
  <conditionalFormatting sqref="D40:D54">
    <cfRule type="cellIs" dxfId="3783" priority="22" operator="equal">
      <formula>"varies"</formula>
    </cfRule>
  </conditionalFormatting>
  <conditionalFormatting sqref="D40:D54">
    <cfRule type="cellIs" dxfId="3782" priority="21" operator="equal">
      <formula>"varies"</formula>
    </cfRule>
  </conditionalFormatting>
  <conditionalFormatting sqref="N40:N54">
    <cfRule type="cellIs" dxfId="3781" priority="20" operator="equal">
      <formula>"varies"</formula>
    </cfRule>
  </conditionalFormatting>
  <conditionalFormatting sqref="N13:N27">
    <cfRule type="cellIs" dxfId="3780" priority="19" operator="equal">
      <formula>"varies"</formula>
    </cfRule>
  </conditionalFormatting>
  <conditionalFormatting sqref="D40:D54">
    <cfRule type="cellIs" dxfId="3779" priority="18" operator="equal">
      <formula>"varies"</formula>
    </cfRule>
  </conditionalFormatting>
  <conditionalFormatting sqref="N40:N54">
    <cfRule type="cellIs" dxfId="3778" priority="17" operator="equal">
      <formula>"varies"</formula>
    </cfRule>
  </conditionalFormatting>
  <conditionalFormatting sqref="C13:C27">
    <cfRule type="cellIs" dxfId="3777" priority="16" operator="equal">
      <formula>"varies"</formula>
    </cfRule>
  </conditionalFormatting>
  <conditionalFormatting sqref="C40:C54">
    <cfRule type="cellIs" dxfId="3776" priority="15" operator="equal">
      <formula>"varies"</formula>
    </cfRule>
  </conditionalFormatting>
  <conditionalFormatting sqref="M13:M27">
    <cfRule type="cellIs" dxfId="3775" priority="14" operator="equal">
      <formula>"varies"</formula>
    </cfRule>
  </conditionalFormatting>
  <conditionalFormatting sqref="M40:M54">
    <cfRule type="cellIs" dxfId="3774" priority="13" operator="equal">
      <formula>"varies"</formula>
    </cfRule>
  </conditionalFormatting>
  <conditionalFormatting sqref="H14">
    <cfRule type="cellIs" dxfId="3773" priority="12" operator="equal">
      <formula>"varies"</formula>
    </cfRule>
  </conditionalFormatting>
  <conditionalFormatting sqref="H15">
    <cfRule type="cellIs" dxfId="3772" priority="11" operator="equal">
      <formula>"varies"</formula>
    </cfRule>
  </conditionalFormatting>
  <conditionalFormatting sqref="H16:H26">
    <cfRule type="cellIs" dxfId="3771" priority="10" operator="equal">
      <formula>"varies"</formula>
    </cfRule>
  </conditionalFormatting>
  <conditionalFormatting sqref="H41">
    <cfRule type="cellIs" dxfId="3770" priority="9" operator="equal">
      <formula>"varies"</formula>
    </cfRule>
  </conditionalFormatting>
  <conditionalFormatting sqref="H42">
    <cfRule type="cellIs" dxfId="3769" priority="8" operator="equal">
      <formula>"varies"</formula>
    </cfRule>
  </conditionalFormatting>
  <conditionalFormatting sqref="H43:H53">
    <cfRule type="cellIs" dxfId="3768" priority="7" operator="equal">
      <formula>"varies"</formula>
    </cfRule>
  </conditionalFormatting>
  <conditionalFormatting sqref="R14">
    <cfRule type="cellIs" dxfId="3767" priority="6" operator="equal">
      <formula>"varies"</formula>
    </cfRule>
  </conditionalFormatting>
  <conditionalFormatting sqref="R15">
    <cfRule type="cellIs" dxfId="3766" priority="5" operator="equal">
      <formula>"varies"</formula>
    </cfRule>
  </conditionalFormatting>
  <conditionalFormatting sqref="R16:R26">
    <cfRule type="cellIs" dxfId="3765" priority="4" operator="equal">
      <formula>"varies"</formula>
    </cfRule>
  </conditionalFormatting>
  <conditionalFormatting sqref="R41">
    <cfRule type="cellIs" dxfId="3764" priority="3" operator="equal">
      <formula>"varies"</formula>
    </cfRule>
  </conditionalFormatting>
  <conditionalFormatting sqref="R42">
    <cfRule type="cellIs" dxfId="3763" priority="2" operator="equal">
      <formula>"varies"</formula>
    </cfRule>
  </conditionalFormatting>
  <conditionalFormatting sqref="R43:R53">
    <cfRule type="cellIs" dxfId="3762"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815</v>
      </c>
      <c r="E7" s="332" t="s">
        <v>787</v>
      </c>
      <c r="F7" s="332"/>
      <c r="G7" s="332"/>
      <c r="H7" s="332"/>
      <c r="I7" s="332"/>
      <c r="J7" s="333"/>
      <c r="K7" s="132"/>
      <c r="L7" s="331"/>
      <c r="M7" s="332"/>
      <c r="N7" s="1012" t="s">
        <v>816</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817</v>
      </c>
      <c r="E34" s="332" t="s">
        <v>787</v>
      </c>
      <c r="F34" s="332"/>
      <c r="G34" s="332"/>
      <c r="H34" s="332"/>
      <c r="I34" s="332"/>
      <c r="J34" s="333"/>
      <c r="K34" s="132"/>
      <c r="L34" s="331"/>
      <c r="M34" s="332"/>
      <c r="N34" s="1012" t="s">
        <v>818</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3761" priority="114" operator="equal">
      <formula>"varies"</formula>
    </cfRule>
  </conditionalFormatting>
  <conditionalFormatting sqref="C13:D27 C40:D54 M13:N27 M40:N54 H14:H26 H41:H53 R14:R26 R41:R53">
    <cfRule type="cellIs" dxfId="3760" priority="113" operator="equal">
      <formula>"varies"</formula>
    </cfRule>
  </conditionalFormatting>
  <conditionalFormatting sqref="C13:D27 C40:D54 M13:N27 M40:N54 H14:H26 H41:H53 R14:R26 R41:R53">
    <cfRule type="cellIs" dxfId="3759" priority="112" operator="equal">
      <formula>"varies"</formula>
    </cfRule>
  </conditionalFormatting>
  <conditionalFormatting sqref="C13:D27 C40:D54 M13:N27 M40:N54 H14:H26 H41:H53 R14:R26 R41:R53">
    <cfRule type="cellIs" dxfId="3758" priority="111" operator="equal">
      <formula>"varies"</formula>
    </cfRule>
  </conditionalFormatting>
  <conditionalFormatting sqref="C13:D27 C40:D54 M13:N27 M40:N54 H14:H26 H41:H53 R14:R26 R41:R53">
    <cfRule type="cellIs" dxfId="3757" priority="110" operator="equal">
      <formula>"varies"</formula>
    </cfRule>
  </conditionalFormatting>
  <conditionalFormatting sqref="C13:D27 C40:D54 M13:N27 M40:N54 H14:H26 H41:H53 R14:R26 R41:R53">
    <cfRule type="cellIs" dxfId="3756" priority="109" operator="equal">
      <formula>"varies"</formula>
    </cfRule>
  </conditionalFormatting>
  <conditionalFormatting sqref="C13:D27 C40:D54 M13:N27 M40:N54 H14:H26 H41:H53 R14:R26 R41:R53">
    <cfRule type="cellIs" dxfId="3755" priority="108" operator="equal">
      <formula>"varies"</formula>
    </cfRule>
  </conditionalFormatting>
  <conditionalFormatting sqref="C13:D27 C40:D54 M13:N27 M40:N54 H14:H26 H41:H53 R14:R26 R41:R53">
    <cfRule type="cellIs" dxfId="3754" priority="107" operator="equal">
      <formula>"varies"</formula>
    </cfRule>
  </conditionalFormatting>
  <conditionalFormatting sqref="D13:D27">
    <cfRule type="cellIs" dxfId="3753" priority="106" operator="equal">
      <formula>"varies"</formula>
    </cfRule>
  </conditionalFormatting>
  <conditionalFormatting sqref="N13:N27">
    <cfRule type="cellIs" dxfId="3752" priority="105" operator="equal">
      <formula>"varies"</formula>
    </cfRule>
  </conditionalFormatting>
  <conditionalFormatting sqref="N40:N54">
    <cfRule type="cellIs" dxfId="3751" priority="104" operator="equal">
      <formula>"varies"</formula>
    </cfRule>
  </conditionalFormatting>
  <conditionalFormatting sqref="N40:N54">
    <cfRule type="cellIs" dxfId="3750" priority="103" operator="equal">
      <formula>"varies"</formula>
    </cfRule>
  </conditionalFormatting>
  <conditionalFormatting sqref="D40:D54">
    <cfRule type="cellIs" dxfId="3749" priority="102" operator="equal">
      <formula>"varies"</formula>
    </cfRule>
  </conditionalFormatting>
  <conditionalFormatting sqref="D40:D54">
    <cfRule type="cellIs" dxfId="3748" priority="101" operator="equal">
      <formula>"varies"</formula>
    </cfRule>
  </conditionalFormatting>
  <conditionalFormatting sqref="N40:N54">
    <cfRule type="cellIs" dxfId="3747" priority="100" operator="equal">
      <formula>"varies"</formula>
    </cfRule>
  </conditionalFormatting>
  <conditionalFormatting sqref="N13:N27">
    <cfRule type="cellIs" dxfId="3746" priority="99" operator="equal">
      <formula>"varies"</formula>
    </cfRule>
  </conditionalFormatting>
  <conditionalFormatting sqref="D40:D54">
    <cfRule type="cellIs" dxfId="3745" priority="98" operator="equal">
      <formula>"varies"</formula>
    </cfRule>
  </conditionalFormatting>
  <conditionalFormatting sqref="N40:N54">
    <cfRule type="cellIs" dxfId="3744" priority="97" operator="equal">
      <formula>"varies"</formula>
    </cfRule>
  </conditionalFormatting>
  <conditionalFormatting sqref="C13:C27">
    <cfRule type="cellIs" dxfId="3743" priority="96" operator="equal">
      <formula>"varies"</formula>
    </cfRule>
  </conditionalFormatting>
  <conditionalFormatting sqref="C40:C54">
    <cfRule type="cellIs" dxfId="3742" priority="95" operator="equal">
      <formula>"varies"</formula>
    </cfRule>
  </conditionalFormatting>
  <conditionalFormatting sqref="M13:M27">
    <cfRule type="cellIs" dxfId="3741" priority="94" operator="equal">
      <formula>"varies"</formula>
    </cfRule>
  </conditionalFormatting>
  <conditionalFormatting sqref="M40:M54">
    <cfRule type="cellIs" dxfId="3740" priority="93" operator="equal">
      <formula>"varies"</formula>
    </cfRule>
  </conditionalFormatting>
  <conditionalFormatting sqref="H14">
    <cfRule type="cellIs" dxfId="3739" priority="92" operator="equal">
      <formula>"varies"</formula>
    </cfRule>
  </conditionalFormatting>
  <conditionalFormatting sqref="H15">
    <cfRule type="cellIs" dxfId="3738" priority="91" operator="equal">
      <formula>"varies"</formula>
    </cfRule>
  </conditionalFormatting>
  <conditionalFormatting sqref="H16:H26">
    <cfRule type="cellIs" dxfId="3737" priority="90" operator="equal">
      <formula>"varies"</formula>
    </cfRule>
  </conditionalFormatting>
  <conditionalFormatting sqref="H41">
    <cfRule type="cellIs" dxfId="3736" priority="89" operator="equal">
      <formula>"varies"</formula>
    </cfRule>
  </conditionalFormatting>
  <conditionalFormatting sqref="H42">
    <cfRule type="cellIs" dxfId="3735" priority="88" operator="equal">
      <formula>"varies"</formula>
    </cfRule>
  </conditionalFormatting>
  <conditionalFormatting sqref="H43:H53">
    <cfRule type="cellIs" dxfId="3734" priority="87" operator="equal">
      <formula>"varies"</formula>
    </cfRule>
  </conditionalFormatting>
  <conditionalFormatting sqref="R14">
    <cfRule type="cellIs" dxfId="3733" priority="86" operator="equal">
      <formula>"varies"</formula>
    </cfRule>
  </conditionalFormatting>
  <conditionalFormatting sqref="R15">
    <cfRule type="cellIs" dxfId="3732" priority="85" operator="equal">
      <formula>"varies"</formula>
    </cfRule>
  </conditionalFormatting>
  <conditionalFormatting sqref="R16:R26">
    <cfRule type="cellIs" dxfId="3731" priority="84" operator="equal">
      <formula>"varies"</formula>
    </cfRule>
  </conditionalFormatting>
  <conditionalFormatting sqref="R41">
    <cfRule type="cellIs" dxfId="3730" priority="83" operator="equal">
      <formula>"varies"</formula>
    </cfRule>
  </conditionalFormatting>
  <conditionalFormatting sqref="R42">
    <cfRule type="cellIs" dxfId="3729" priority="82" operator="equal">
      <formula>"varies"</formula>
    </cfRule>
  </conditionalFormatting>
  <conditionalFormatting sqref="R43:R53">
    <cfRule type="cellIs" dxfId="3728" priority="81" operator="equal">
      <formula>"varies"</formula>
    </cfRule>
  </conditionalFormatting>
  <conditionalFormatting sqref="C40">
    <cfRule type="cellIs" dxfId="3727" priority="80" operator="equal">
      <formula>"varies"</formula>
    </cfRule>
  </conditionalFormatting>
  <conditionalFormatting sqref="D13:D27">
    <cfRule type="cellIs" dxfId="3726" priority="79" operator="equal">
      <formula>"varies"</formula>
    </cfRule>
  </conditionalFormatting>
  <conditionalFormatting sqref="N13:N27">
    <cfRule type="cellIs" dxfId="3725" priority="78" operator="equal">
      <formula>"varies"</formula>
    </cfRule>
  </conditionalFormatting>
  <conditionalFormatting sqref="N40:N54">
    <cfRule type="cellIs" dxfId="3724" priority="77" operator="equal">
      <formula>"varies"</formula>
    </cfRule>
  </conditionalFormatting>
  <conditionalFormatting sqref="N40:N54">
    <cfRule type="cellIs" dxfId="3723" priority="76" operator="equal">
      <formula>"varies"</formula>
    </cfRule>
  </conditionalFormatting>
  <conditionalFormatting sqref="D40:D54">
    <cfRule type="cellIs" dxfId="3722" priority="75" operator="equal">
      <formula>"varies"</formula>
    </cfRule>
  </conditionalFormatting>
  <conditionalFormatting sqref="D40:D54">
    <cfRule type="cellIs" dxfId="3721" priority="74" operator="equal">
      <formula>"varies"</formula>
    </cfRule>
  </conditionalFormatting>
  <conditionalFormatting sqref="N40:N54">
    <cfRule type="cellIs" dxfId="3720" priority="73" operator="equal">
      <formula>"varies"</formula>
    </cfRule>
  </conditionalFormatting>
  <conditionalFormatting sqref="N13:N27">
    <cfRule type="cellIs" dxfId="3719" priority="72" operator="equal">
      <formula>"varies"</formula>
    </cfRule>
  </conditionalFormatting>
  <conditionalFormatting sqref="D40:D54">
    <cfRule type="cellIs" dxfId="3718" priority="71" operator="equal">
      <formula>"varies"</formula>
    </cfRule>
  </conditionalFormatting>
  <conditionalFormatting sqref="N40:N54">
    <cfRule type="cellIs" dxfId="3717" priority="70" operator="equal">
      <formula>"varies"</formula>
    </cfRule>
  </conditionalFormatting>
  <conditionalFormatting sqref="C13:C27">
    <cfRule type="cellIs" dxfId="3716" priority="69" operator="equal">
      <formula>"varies"</formula>
    </cfRule>
  </conditionalFormatting>
  <conditionalFormatting sqref="C40:C54">
    <cfRule type="cellIs" dxfId="3715" priority="68" operator="equal">
      <formula>"varies"</formula>
    </cfRule>
  </conditionalFormatting>
  <conditionalFormatting sqref="M13:M27">
    <cfRule type="cellIs" dxfId="3714" priority="67" operator="equal">
      <formula>"varies"</formula>
    </cfRule>
  </conditionalFormatting>
  <conditionalFormatting sqref="M40:M54">
    <cfRule type="cellIs" dxfId="3713" priority="66" operator="equal">
      <formula>"varies"</formula>
    </cfRule>
  </conditionalFormatting>
  <conditionalFormatting sqref="H14">
    <cfRule type="cellIs" dxfId="3712" priority="65" operator="equal">
      <formula>"varies"</formula>
    </cfRule>
  </conditionalFormatting>
  <conditionalFormatting sqref="H15">
    <cfRule type="cellIs" dxfId="3711" priority="64" operator="equal">
      <formula>"varies"</formula>
    </cfRule>
  </conditionalFormatting>
  <conditionalFormatting sqref="H16:H26">
    <cfRule type="cellIs" dxfId="3710" priority="63" operator="equal">
      <formula>"varies"</formula>
    </cfRule>
  </conditionalFormatting>
  <conditionalFormatting sqref="H41">
    <cfRule type="cellIs" dxfId="3709" priority="62" operator="equal">
      <formula>"varies"</formula>
    </cfRule>
  </conditionalFormatting>
  <conditionalFormatting sqref="H42">
    <cfRule type="cellIs" dxfId="3708" priority="61" operator="equal">
      <formula>"varies"</formula>
    </cfRule>
  </conditionalFormatting>
  <conditionalFormatting sqref="H43:H53">
    <cfRule type="cellIs" dxfId="3707" priority="60" operator="equal">
      <formula>"varies"</formula>
    </cfRule>
  </conditionalFormatting>
  <conditionalFormatting sqref="R14">
    <cfRule type="cellIs" dxfId="3706" priority="59" operator="equal">
      <formula>"varies"</formula>
    </cfRule>
  </conditionalFormatting>
  <conditionalFormatting sqref="R15">
    <cfRule type="cellIs" dxfId="3705" priority="58" operator="equal">
      <formula>"varies"</formula>
    </cfRule>
  </conditionalFormatting>
  <conditionalFormatting sqref="R16:R26">
    <cfRule type="cellIs" dxfId="3704" priority="57" operator="equal">
      <formula>"varies"</formula>
    </cfRule>
  </conditionalFormatting>
  <conditionalFormatting sqref="R41">
    <cfRule type="cellIs" dxfId="3703" priority="56" operator="equal">
      <formula>"varies"</formula>
    </cfRule>
  </conditionalFormatting>
  <conditionalFormatting sqref="R42">
    <cfRule type="cellIs" dxfId="3702" priority="55" operator="equal">
      <formula>"varies"</formula>
    </cfRule>
  </conditionalFormatting>
  <conditionalFormatting sqref="R43:R53">
    <cfRule type="cellIs" dxfId="3701" priority="54" operator="equal">
      <formula>"varies"</formula>
    </cfRule>
  </conditionalFormatting>
  <conditionalFormatting sqref="M13">
    <cfRule type="cellIs" dxfId="3700" priority="53" operator="equal">
      <formula>"varies"</formula>
    </cfRule>
  </conditionalFormatting>
  <conditionalFormatting sqref="D13:D27">
    <cfRule type="cellIs" dxfId="3699" priority="52" operator="equal">
      <formula>"varies"</formula>
    </cfRule>
  </conditionalFormatting>
  <conditionalFormatting sqref="N13:N27">
    <cfRule type="cellIs" dxfId="3698" priority="51" operator="equal">
      <formula>"varies"</formula>
    </cfRule>
  </conditionalFormatting>
  <conditionalFormatting sqref="N40:N54">
    <cfRule type="cellIs" dxfId="3697" priority="50" operator="equal">
      <formula>"varies"</formula>
    </cfRule>
  </conditionalFormatting>
  <conditionalFormatting sqref="N40:N54">
    <cfRule type="cellIs" dxfId="3696" priority="49" operator="equal">
      <formula>"varies"</formula>
    </cfRule>
  </conditionalFormatting>
  <conditionalFormatting sqref="D40:D54">
    <cfRule type="cellIs" dxfId="3695" priority="48" operator="equal">
      <formula>"varies"</formula>
    </cfRule>
  </conditionalFormatting>
  <conditionalFormatting sqref="D40:D54">
    <cfRule type="cellIs" dxfId="3694" priority="47" operator="equal">
      <formula>"varies"</formula>
    </cfRule>
  </conditionalFormatting>
  <conditionalFormatting sqref="N40:N54">
    <cfRule type="cellIs" dxfId="3693" priority="46" operator="equal">
      <formula>"varies"</formula>
    </cfRule>
  </conditionalFormatting>
  <conditionalFormatting sqref="N13:N27">
    <cfRule type="cellIs" dxfId="3692" priority="45" operator="equal">
      <formula>"varies"</formula>
    </cfRule>
  </conditionalFormatting>
  <conditionalFormatting sqref="D40:D54">
    <cfRule type="cellIs" dxfId="3691" priority="44" operator="equal">
      <formula>"varies"</formula>
    </cfRule>
  </conditionalFormatting>
  <conditionalFormatting sqref="N40:N54">
    <cfRule type="cellIs" dxfId="3690" priority="43" operator="equal">
      <formula>"varies"</formula>
    </cfRule>
  </conditionalFormatting>
  <conditionalFormatting sqref="C13:C27">
    <cfRule type="cellIs" dxfId="3689" priority="42" operator="equal">
      <formula>"varies"</formula>
    </cfRule>
  </conditionalFormatting>
  <conditionalFormatting sqref="C40:C54">
    <cfRule type="cellIs" dxfId="3688" priority="41" operator="equal">
      <formula>"varies"</formula>
    </cfRule>
  </conditionalFormatting>
  <conditionalFormatting sqref="M13:M27">
    <cfRule type="cellIs" dxfId="3687" priority="40" operator="equal">
      <formula>"varies"</formula>
    </cfRule>
  </conditionalFormatting>
  <conditionalFormatting sqref="M40:M54">
    <cfRule type="cellIs" dxfId="3686" priority="39" operator="equal">
      <formula>"varies"</formula>
    </cfRule>
  </conditionalFormatting>
  <conditionalFormatting sqref="H14">
    <cfRule type="cellIs" dxfId="3685" priority="38" operator="equal">
      <formula>"varies"</formula>
    </cfRule>
  </conditionalFormatting>
  <conditionalFormatting sqref="H15">
    <cfRule type="cellIs" dxfId="3684" priority="37" operator="equal">
      <formula>"varies"</formula>
    </cfRule>
  </conditionalFormatting>
  <conditionalFormatting sqref="H16:H26">
    <cfRule type="cellIs" dxfId="3683" priority="36" operator="equal">
      <formula>"varies"</formula>
    </cfRule>
  </conditionalFormatting>
  <conditionalFormatting sqref="H41">
    <cfRule type="cellIs" dxfId="3682" priority="35" operator="equal">
      <formula>"varies"</formula>
    </cfRule>
  </conditionalFormatting>
  <conditionalFormatting sqref="H42">
    <cfRule type="cellIs" dxfId="3681" priority="34" operator="equal">
      <formula>"varies"</formula>
    </cfRule>
  </conditionalFormatting>
  <conditionalFormatting sqref="H43:H53">
    <cfRule type="cellIs" dxfId="3680" priority="33" operator="equal">
      <formula>"varies"</formula>
    </cfRule>
  </conditionalFormatting>
  <conditionalFormatting sqref="R14">
    <cfRule type="cellIs" dxfId="3679" priority="32" operator="equal">
      <formula>"varies"</formula>
    </cfRule>
  </conditionalFormatting>
  <conditionalFormatting sqref="R15">
    <cfRule type="cellIs" dxfId="3678" priority="31" operator="equal">
      <formula>"varies"</formula>
    </cfRule>
  </conditionalFormatting>
  <conditionalFormatting sqref="R16:R26">
    <cfRule type="cellIs" dxfId="3677" priority="30" operator="equal">
      <formula>"varies"</formula>
    </cfRule>
  </conditionalFormatting>
  <conditionalFormatting sqref="R41">
    <cfRule type="cellIs" dxfId="3676" priority="29" operator="equal">
      <formula>"varies"</formula>
    </cfRule>
  </conditionalFormatting>
  <conditionalFormatting sqref="R42">
    <cfRule type="cellIs" dxfId="3675" priority="28" operator="equal">
      <formula>"varies"</formula>
    </cfRule>
  </conditionalFormatting>
  <conditionalFormatting sqref="R43:R53">
    <cfRule type="cellIs" dxfId="3674" priority="27" operator="equal">
      <formula>"varies"</formula>
    </cfRule>
  </conditionalFormatting>
  <conditionalFormatting sqref="D13:D27">
    <cfRule type="cellIs" dxfId="3673" priority="26" operator="equal">
      <formula>"varies"</formula>
    </cfRule>
  </conditionalFormatting>
  <conditionalFormatting sqref="N13:N27">
    <cfRule type="cellIs" dxfId="3672" priority="25" operator="equal">
      <formula>"varies"</formula>
    </cfRule>
  </conditionalFormatting>
  <conditionalFormatting sqref="N40:N54">
    <cfRule type="cellIs" dxfId="3671" priority="24" operator="equal">
      <formula>"varies"</formula>
    </cfRule>
  </conditionalFormatting>
  <conditionalFormatting sqref="N40:N54">
    <cfRule type="cellIs" dxfId="3670" priority="23" operator="equal">
      <formula>"varies"</formula>
    </cfRule>
  </conditionalFormatting>
  <conditionalFormatting sqref="D40:D54">
    <cfRule type="cellIs" dxfId="3669" priority="22" operator="equal">
      <formula>"varies"</formula>
    </cfRule>
  </conditionalFormatting>
  <conditionalFormatting sqref="D40:D54">
    <cfRule type="cellIs" dxfId="3668" priority="21" operator="equal">
      <formula>"varies"</formula>
    </cfRule>
  </conditionalFormatting>
  <conditionalFormatting sqref="N40:N54">
    <cfRule type="cellIs" dxfId="3667" priority="20" operator="equal">
      <formula>"varies"</formula>
    </cfRule>
  </conditionalFormatting>
  <conditionalFormatting sqref="N13:N27">
    <cfRule type="cellIs" dxfId="3666" priority="19" operator="equal">
      <formula>"varies"</formula>
    </cfRule>
  </conditionalFormatting>
  <conditionalFormatting sqref="D40:D54">
    <cfRule type="cellIs" dxfId="3665" priority="18" operator="equal">
      <formula>"varies"</formula>
    </cfRule>
  </conditionalFormatting>
  <conditionalFormatting sqref="N40:N54">
    <cfRule type="cellIs" dxfId="3664" priority="17" operator="equal">
      <formula>"varies"</formula>
    </cfRule>
  </conditionalFormatting>
  <conditionalFormatting sqref="C13:C27">
    <cfRule type="cellIs" dxfId="3663" priority="16" operator="equal">
      <formula>"varies"</formula>
    </cfRule>
  </conditionalFormatting>
  <conditionalFormatting sqref="C40:C54">
    <cfRule type="cellIs" dxfId="3662" priority="15" operator="equal">
      <formula>"varies"</formula>
    </cfRule>
  </conditionalFormatting>
  <conditionalFormatting sqref="M13:M27">
    <cfRule type="cellIs" dxfId="3661" priority="14" operator="equal">
      <formula>"varies"</formula>
    </cfRule>
  </conditionalFormatting>
  <conditionalFormatting sqref="M40:M54">
    <cfRule type="cellIs" dxfId="3660" priority="13" operator="equal">
      <formula>"varies"</formula>
    </cfRule>
  </conditionalFormatting>
  <conditionalFormatting sqref="H14">
    <cfRule type="cellIs" dxfId="3659" priority="12" operator="equal">
      <formula>"varies"</formula>
    </cfRule>
  </conditionalFormatting>
  <conditionalFormatting sqref="H15">
    <cfRule type="cellIs" dxfId="3658" priority="11" operator="equal">
      <formula>"varies"</formula>
    </cfRule>
  </conditionalFormatting>
  <conditionalFormatting sqref="H16:H26">
    <cfRule type="cellIs" dxfId="3657" priority="10" operator="equal">
      <formula>"varies"</formula>
    </cfRule>
  </conditionalFormatting>
  <conditionalFormatting sqref="H41">
    <cfRule type="cellIs" dxfId="3656" priority="9" operator="equal">
      <formula>"varies"</formula>
    </cfRule>
  </conditionalFormatting>
  <conditionalFormatting sqref="H42">
    <cfRule type="cellIs" dxfId="3655" priority="8" operator="equal">
      <formula>"varies"</formula>
    </cfRule>
  </conditionalFormatting>
  <conditionalFormatting sqref="H43:H53">
    <cfRule type="cellIs" dxfId="3654" priority="7" operator="equal">
      <formula>"varies"</formula>
    </cfRule>
  </conditionalFormatting>
  <conditionalFormatting sqref="R14">
    <cfRule type="cellIs" dxfId="3653" priority="6" operator="equal">
      <formula>"varies"</formula>
    </cfRule>
  </conditionalFormatting>
  <conditionalFormatting sqref="R15">
    <cfRule type="cellIs" dxfId="3652" priority="5" operator="equal">
      <formula>"varies"</formula>
    </cfRule>
  </conditionalFormatting>
  <conditionalFormatting sqref="R16:R26">
    <cfRule type="cellIs" dxfId="3651" priority="4" operator="equal">
      <formula>"varies"</formula>
    </cfRule>
  </conditionalFormatting>
  <conditionalFormatting sqref="R41">
    <cfRule type="cellIs" dxfId="3650" priority="3" operator="equal">
      <formula>"varies"</formula>
    </cfRule>
  </conditionalFormatting>
  <conditionalFormatting sqref="R42">
    <cfRule type="cellIs" dxfId="3649" priority="2" operator="equal">
      <formula>"varies"</formula>
    </cfRule>
  </conditionalFormatting>
  <conditionalFormatting sqref="R43:R53">
    <cfRule type="cellIs" dxfId="3648"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213</v>
      </c>
      <c r="E7" s="332" t="s">
        <v>787</v>
      </c>
      <c r="F7" s="332"/>
      <c r="G7" s="332"/>
      <c r="H7" s="332"/>
      <c r="I7" s="332"/>
      <c r="J7" s="333"/>
      <c r="K7" s="132"/>
      <c r="L7" s="331"/>
      <c r="M7" s="332"/>
      <c r="N7" s="1012" t="s">
        <v>214</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215</v>
      </c>
      <c r="E34" s="332" t="s">
        <v>787</v>
      </c>
      <c r="F34" s="332"/>
      <c r="G34" s="332"/>
      <c r="H34" s="332"/>
      <c r="I34" s="332"/>
      <c r="J34" s="333"/>
      <c r="K34" s="132"/>
      <c r="L34" s="331"/>
      <c r="M34" s="332"/>
      <c r="N34" s="1012" t="s">
        <v>216</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3647" priority="114" operator="equal">
      <formula>"varies"</formula>
    </cfRule>
  </conditionalFormatting>
  <conditionalFormatting sqref="C13:D27 C40:D54 M13:N27 M40:N54 H14:H26 H41:H53 R14:R26 R41:R53">
    <cfRule type="cellIs" dxfId="3646" priority="113" operator="equal">
      <formula>"varies"</formula>
    </cfRule>
  </conditionalFormatting>
  <conditionalFormatting sqref="C13:D27 C40:D54 M13:N27 M40:N54 H14:H26 H41:H53 R14:R26 R41:R53">
    <cfRule type="cellIs" dxfId="3645" priority="112" operator="equal">
      <formula>"varies"</formula>
    </cfRule>
  </conditionalFormatting>
  <conditionalFormatting sqref="C13:D27 C40:D54 M13:N27 M40:N54 H14:H26 H41:H53 R14:R26 R41:R53">
    <cfRule type="cellIs" dxfId="3644" priority="111" operator="equal">
      <formula>"varies"</formula>
    </cfRule>
  </conditionalFormatting>
  <conditionalFormatting sqref="C13:D27 C40:D54 M13:N27 M40:N54 H14:H26 H41:H53 R14:R26 R41:R53">
    <cfRule type="cellIs" dxfId="3643" priority="110" operator="equal">
      <formula>"varies"</formula>
    </cfRule>
  </conditionalFormatting>
  <conditionalFormatting sqref="C13:D27 C40:D54 M13:N27 M40:N54 H14:H26 H41:H53 R14:R26 R41:R53">
    <cfRule type="cellIs" dxfId="3642" priority="109" operator="equal">
      <formula>"varies"</formula>
    </cfRule>
  </conditionalFormatting>
  <conditionalFormatting sqref="C13:D27 C40:D54 M13:N27 M40:N54 H14:H26 H41:H53 R14:R26 R41:R53">
    <cfRule type="cellIs" dxfId="3641" priority="108" operator="equal">
      <formula>"varies"</formula>
    </cfRule>
  </conditionalFormatting>
  <conditionalFormatting sqref="C13:D27 C40:D54 M13:N27 M40:N54 H14:H26 H41:H53 R14:R26 R41:R53">
    <cfRule type="cellIs" dxfId="3640" priority="107" operator="equal">
      <formula>"varies"</formula>
    </cfRule>
  </conditionalFormatting>
  <conditionalFormatting sqref="D13:D27">
    <cfRule type="cellIs" dxfId="3639" priority="106" operator="equal">
      <formula>"varies"</formula>
    </cfRule>
  </conditionalFormatting>
  <conditionalFormatting sqref="N13:N27">
    <cfRule type="cellIs" dxfId="3638" priority="105" operator="equal">
      <formula>"varies"</formula>
    </cfRule>
  </conditionalFormatting>
  <conditionalFormatting sqref="N40:N54">
    <cfRule type="cellIs" dxfId="3637" priority="104" operator="equal">
      <formula>"varies"</formula>
    </cfRule>
  </conditionalFormatting>
  <conditionalFormatting sqref="N40:N54">
    <cfRule type="cellIs" dxfId="3636" priority="103" operator="equal">
      <formula>"varies"</formula>
    </cfRule>
  </conditionalFormatting>
  <conditionalFormatting sqref="D40:D54">
    <cfRule type="cellIs" dxfId="3635" priority="102" operator="equal">
      <formula>"varies"</formula>
    </cfRule>
  </conditionalFormatting>
  <conditionalFormatting sqref="D40:D54">
    <cfRule type="cellIs" dxfId="3634" priority="101" operator="equal">
      <formula>"varies"</formula>
    </cfRule>
  </conditionalFormatting>
  <conditionalFormatting sqref="N40:N54">
    <cfRule type="cellIs" dxfId="3633" priority="100" operator="equal">
      <formula>"varies"</formula>
    </cfRule>
  </conditionalFormatting>
  <conditionalFormatting sqref="N13:N27">
    <cfRule type="cellIs" dxfId="3632" priority="99" operator="equal">
      <formula>"varies"</formula>
    </cfRule>
  </conditionalFormatting>
  <conditionalFormatting sqref="D40:D54">
    <cfRule type="cellIs" dxfId="3631" priority="98" operator="equal">
      <formula>"varies"</formula>
    </cfRule>
  </conditionalFormatting>
  <conditionalFormatting sqref="N40:N54">
    <cfRule type="cellIs" dxfId="3630" priority="97" operator="equal">
      <formula>"varies"</formula>
    </cfRule>
  </conditionalFormatting>
  <conditionalFormatting sqref="C13:C27">
    <cfRule type="cellIs" dxfId="3629" priority="96" operator="equal">
      <formula>"varies"</formula>
    </cfRule>
  </conditionalFormatting>
  <conditionalFormatting sqref="C40:C54">
    <cfRule type="cellIs" dxfId="3628" priority="95" operator="equal">
      <formula>"varies"</formula>
    </cfRule>
  </conditionalFormatting>
  <conditionalFormatting sqref="M13:M27">
    <cfRule type="cellIs" dxfId="3627" priority="94" operator="equal">
      <formula>"varies"</formula>
    </cfRule>
  </conditionalFormatting>
  <conditionalFormatting sqref="M40:M54">
    <cfRule type="cellIs" dxfId="3626" priority="93" operator="equal">
      <formula>"varies"</formula>
    </cfRule>
  </conditionalFormatting>
  <conditionalFormatting sqref="H14">
    <cfRule type="cellIs" dxfId="3625" priority="92" operator="equal">
      <formula>"varies"</formula>
    </cfRule>
  </conditionalFormatting>
  <conditionalFormatting sqref="H15">
    <cfRule type="cellIs" dxfId="3624" priority="91" operator="equal">
      <formula>"varies"</formula>
    </cfRule>
  </conditionalFormatting>
  <conditionalFormatting sqref="H16:H26">
    <cfRule type="cellIs" dxfId="3623" priority="90" operator="equal">
      <formula>"varies"</formula>
    </cfRule>
  </conditionalFormatting>
  <conditionalFormatting sqref="H41">
    <cfRule type="cellIs" dxfId="3622" priority="89" operator="equal">
      <formula>"varies"</formula>
    </cfRule>
  </conditionalFormatting>
  <conditionalFormatting sqref="H42">
    <cfRule type="cellIs" dxfId="3621" priority="88" operator="equal">
      <formula>"varies"</formula>
    </cfRule>
  </conditionalFormatting>
  <conditionalFormatting sqref="H43:H53">
    <cfRule type="cellIs" dxfId="3620" priority="87" operator="equal">
      <formula>"varies"</formula>
    </cfRule>
  </conditionalFormatting>
  <conditionalFormatting sqref="R14">
    <cfRule type="cellIs" dxfId="3619" priority="86" operator="equal">
      <formula>"varies"</formula>
    </cfRule>
  </conditionalFormatting>
  <conditionalFormatting sqref="R15">
    <cfRule type="cellIs" dxfId="3618" priority="85" operator="equal">
      <formula>"varies"</formula>
    </cfRule>
  </conditionalFormatting>
  <conditionalFormatting sqref="R16:R26">
    <cfRule type="cellIs" dxfId="3617" priority="84" operator="equal">
      <formula>"varies"</formula>
    </cfRule>
  </conditionalFormatting>
  <conditionalFormatting sqref="R41">
    <cfRule type="cellIs" dxfId="3616" priority="83" operator="equal">
      <formula>"varies"</formula>
    </cfRule>
  </conditionalFormatting>
  <conditionalFormatting sqref="R42">
    <cfRule type="cellIs" dxfId="3615" priority="82" operator="equal">
      <formula>"varies"</formula>
    </cfRule>
  </conditionalFormatting>
  <conditionalFormatting sqref="R43:R53">
    <cfRule type="cellIs" dxfId="3614" priority="81" operator="equal">
      <formula>"varies"</formula>
    </cfRule>
  </conditionalFormatting>
  <conditionalFormatting sqref="C40">
    <cfRule type="cellIs" dxfId="3613" priority="80" operator="equal">
      <formula>"varies"</formula>
    </cfRule>
  </conditionalFormatting>
  <conditionalFormatting sqref="D13:D27">
    <cfRule type="cellIs" dxfId="3612" priority="79" operator="equal">
      <formula>"varies"</formula>
    </cfRule>
  </conditionalFormatting>
  <conditionalFormatting sqref="N13:N27">
    <cfRule type="cellIs" dxfId="3611" priority="78" operator="equal">
      <formula>"varies"</formula>
    </cfRule>
  </conditionalFormatting>
  <conditionalFormatting sqref="N40:N54">
    <cfRule type="cellIs" dxfId="3610" priority="77" operator="equal">
      <formula>"varies"</formula>
    </cfRule>
  </conditionalFormatting>
  <conditionalFormatting sqref="N40:N54">
    <cfRule type="cellIs" dxfId="3609" priority="76" operator="equal">
      <formula>"varies"</formula>
    </cfRule>
  </conditionalFormatting>
  <conditionalFormatting sqref="D40:D54">
    <cfRule type="cellIs" dxfId="3608" priority="75" operator="equal">
      <formula>"varies"</formula>
    </cfRule>
  </conditionalFormatting>
  <conditionalFormatting sqref="D40:D54">
    <cfRule type="cellIs" dxfId="3607" priority="74" operator="equal">
      <formula>"varies"</formula>
    </cfRule>
  </conditionalFormatting>
  <conditionalFormatting sqref="N40:N54">
    <cfRule type="cellIs" dxfId="3606" priority="73" operator="equal">
      <formula>"varies"</formula>
    </cfRule>
  </conditionalFormatting>
  <conditionalFormatting sqref="N13:N27">
    <cfRule type="cellIs" dxfId="3605" priority="72" operator="equal">
      <formula>"varies"</formula>
    </cfRule>
  </conditionalFormatting>
  <conditionalFormatting sqref="D40:D54">
    <cfRule type="cellIs" dxfId="3604" priority="71" operator="equal">
      <formula>"varies"</formula>
    </cfRule>
  </conditionalFormatting>
  <conditionalFormatting sqref="N40:N54">
    <cfRule type="cellIs" dxfId="3603" priority="70" operator="equal">
      <formula>"varies"</formula>
    </cfRule>
  </conditionalFormatting>
  <conditionalFormatting sqref="C13:C27">
    <cfRule type="cellIs" dxfId="3602" priority="69" operator="equal">
      <formula>"varies"</formula>
    </cfRule>
  </conditionalFormatting>
  <conditionalFormatting sqref="C40:C54">
    <cfRule type="cellIs" dxfId="3601" priority="68" operator="equal">
      <formula>"varies"</formula>
    </cfRule>
  </conditionalFormatting>
  <conditionalFormatting sqref="M13:M27">
    <cfRule type="cellIs" dxfId="3600" priority="67" operator="equal">
      <formula>"varies"</formula>
    </cfRule>
  </conditionalFormatting>
  <conditionalFormatting sqref="M40:M54">
    <cfRule type="cellIs" dxfId="3599" priority="66" operator="equal">
      <formula>"varies"</formula>
    </cfRule>
  </conditionalFormatting>
  <conditionalFormatting sqref="H14">
    <cfRule type="cellIs" dxfId="3598" priority="65" operator="equal">
      <formula>"varies"</formula>
    </cfRule>
  </conditionalFormatting>
  <conditionalFormatting sqref="H15">
    <cfRule type="cellIs" dxfId="3597" priority="64" operator="equal">
      <formula>"varies"</formula>
    </cfRule>
  </conditionalFormatting>
  <conditionalFormatting sqref="H16:H26">
    <cfRule type="cellIs" dxfId="3596" priority="63" operator="equal">
      <formula>"varies"</formula>
    </cfRule>
  </conditionalFormatting>
  <conditionalFormatting sqref="H41">
    <cfRule type="cellIs" dxfId="3595" priority="62" operator="equal">
      <formula>"varies"</formula>
    </cfRule>
  </conditionalFormatting>
  <conditionalFormatting sqref="H42">
    <cfRule type="cellIs" dxfId="3594" priority="61" operator="equal">
      <formula>"varies"</formula>
    </cfRule>
  </conditionalFormatting>
  <conditionalFormatting sqref="H43:H53">
    <cfRule type="cellIs" dxfId="3593" priority="60" operator="equal">
      <formula>"varies"</formula>
    </cfRule>
  </conditionalFormatting>
  <conditionalFormatting sqref="R14">
    <cfRule type="cellIs" dxfId="3592" priority="59" operator="equal">
      <formula>"varies"</formula>
    </cfRule>
  </conditionalFormatting>
  <conditionalFormatting sqref="R15">
    <cfRule type="cellIs" dxfId="3591" priority="58" operator="equal">
      <formula>"varies"</formula>
    </cfRule>
  </conditionalFormatting>
  <conditionalFormatting sqref="R16:R26">
    <cfRule type="cellIs" dxfId="3590" priority="57" operator="equal">
      <formula>"varies"</formula>
    </cfRule>
  </conditionalFormatting>
  <conditionalFormatting sqref="R41">
    <cfRule type="cellIs" dxfId="3589" priority="56" operator="equal">
      <formula>"varies"</formula>
    </cfRule>
  </conditionalFormatting>
  <conditionalFormatting sqref="R42">
    <cfRule type="cellIs" dxfId="3588" priority="55" operator="equal">
      <formula>"varies"</formula>
    </cfRule>
  </conditionalFormatting>
  <conditionalFormatting sqref="R43:R53">
    <cfRule type="cellIs" dxfId="3587" priority="54" operator="equal">
      <formula>"varies"</formula>
    </cfRule>
  </conditionalFormatting>
  <conditionalFormatting sqref="M13">
    <cfRule type="cellIs" dxfId="3586" priority="53" operator="equal">
      <formula>"varies"</formula>
    </cfRule>
  </conditionalFormatting>
  <conditionalFormatting sqref="D13:D27">
    <cfRule type="cellIs" dxfId="3585" priority="52" operator="equal">
      <formula>"varies"</formula>
    </cfRule>
  </conditionalFormatting>
  <conditionalFormatting sqref="N13:N27">
    <cfRule type="cellIs" dxfId="3584" priority="51" operator="equal">
      <formula>"varies"</formula>
    </cfRule>
  </conditionalFormatting>
  <conditionalFormatting sqref="N40:N54">
    <cfRule type="cellIs" dxfId="3583" priority="50" operator="equal">
      <formula>"varies"</formula>
    </cfRule>
  </conditionalFormatting>
  <conditionalFormatting sqref="N40:N54">
    <cfRule type="cellIs" dxfId="3582" priority="49" operator="equal">
      <formula>"varies"</formula>
    </cfRule>
  </conditionalFormatting>
  <conditionalFormatting sqref="D40:D54">
    <cfRule type="cellIs" dxfId="3581" priority="48" operator="equal">
      <formula>"varies"</formula>
    </cfRule>
  </conditionalFormatting>
  <conditionalFormatting sqref="D40:D54">
    <cfRule type="cellIs" dxfId="3580" priority="47" operator="equal">
      <formula>"varies"</formula>
    </cfRule>
  </conditionalFormatting>
  <conditionalFormatting sqref="N40:N54">
    <cfRule type="cellIs" dxfId="3579" priority="46" operator="equal">
      <formula>"varies"</formula>
    </cfRule>
  </conditionalFormatting>
  <conditionalFormatting sqref="N13:N27">
    <cfRule type="cellIs" dxfId="3578" priority="45" operator="equal">
      <formula>"varies"</formula>
    </cfRule>
  </conditionalFormatting>
  <conditionalFormatting sqref="D40:D54">
    <cfRule type="cellIs" dxfId="3577" priority="44" operator="equal">
      <formula>"varies"</formula>
    </cfRule>
  </conditionalFormatting>
  <conditionalFormatting sqref="N40:N54">
    <cfRule type="cellIs" dxfId="3576" priority="43" operator="equal">
      <formula>"varies"</formula>
    </cfRule>
  </conditionalFormatting>
  <conditionalFormatting sqref="C13:C27">
    <cfRule type="cellIs" dxfId="3575" priority="42" operator="equal">
      <formula>"varies"</formula>
    </cfRule>
  </conditionalFormatting>
  <conditionalFormatting sqref="C40:C54">
    <cfRule type="cellIs" dxfId="3574" priority="41" operator="equal">
      <formula>"varies"</formula>
    </cfRule>
  </conditionalFormatting>
  <conditionalFormatting sqref="M13:M27">
    <cfRule type="cellIs" dxfId="3573" priority="40" operator="equal">
      <formula>"varies"</formula>
    </cfRule>
  </conditionalFormatting>
  <conditionalFormatting sqref="M40:M54">
    <cfRule type="cellIs" dxfId="3572" priority="39" operator="equal">
      <formula>"varies"</formula>
    </cfRule>
  </conditionalFormatting>
  <conditionalFormatting sqref="H14">
    <cfRule type="cellIs" dxfId="3571" priority="38" operator="equal">
      <formula>"varies"</formula>
    </cfRule>
  </conditionalFormatting>
  <conditionalFormatting sqref="H15">
    <cfRule type="cellIs" dxfId="3570" priority="37" operator="equal">
      <formula>"varies"</formula>
    </cfRule>
  </conditionalFormatting>
  <conditionalFormatting sqref="H16:H26">
    <cfRule type="cellIs" dxfId="3569" priority="36" operator="equal">
      <formula>"varies"</formula>
    </cfRule>
  </conditionalFormatting>
  <conditionalFormatting sqref="H41">
    <cfRule type="cellIs" dxfId="3568" priority="35" operator="equal">
      <formula>"varies"</formula>
    </cfRule>
  </conditionalFormatting>
  <conditionalFormatting sqref="H42">
    <cfRule type="cellIs" dxfId="3567" priority="34" operator="equal">
      <formula>"varies"</formula>
    </cfRule>
  </conditionalFormatting>
  <conditionalFormatting sqref="H43:H53">
    <cfRule type="cellIs" dxfId="3566" priority="33" operator="equal">
      <formula>"varies"</formula>
    </cfRule>
  </conditionalFormatting>
  <conditionalFormatting sqref="R14">
    <cfRule type="cellIs" dxfId="3565" priority="32" operator="equal">
      <formula>"varies"</formula>
    </cfRule>
  </conditionalFormatting>
  <conditionalFormatting sqref="R15">
    <cfRule type="cellIs" dxfId="3564" priority="31" operator="equal">
      <formula>"varies"</formula>
    </cfRule>
  </conditionalFormatting>
  <conditionalFormatting sqref="R16:R26">
    <cfRule type="cellIs" dxfId="3563" priority="30" operator="equal">
      <formula>"varies"</formula>
    </cfRule>
  </conditionalFormatting>
  <conditionalFormatting sqref="R41">
    <cfRule type="cellIs" dxfId="3562" priority="29" operator="equal">
      <formula>"varies"</formula>
    </cfRule>
  </conditionalFormatting>
  <conditionalFormatting sqref="R42">
    <cfRule type="cellIs" dxfId="3561" priority="28" operator="equal">
      <formula>"varies"</formula>
    </cfRule>
  </conditionalFormatting>
  <conditionalFormatting sqref="R43:R53">
    <cfRule type="cellIs" dxfId="3560" priority="27" operator="equal">
      <formula>"varies"</formula>
    </cfRule>
  </conditionalFormatting>
  <conditionalFormatting sqref="D13:D27">
    <cfRule type="cellIs" dxfId="3559" priority="26" operator="equal">
      <formula>"varies"</formula>
    </cfRule>
  </conditionalFormatting>
  <conditionalFormatting sqref="N13:N27">
    <cfRule type="cellIs" dxfId="3558" priority="25" operator="equal">
      <formula>"varies"</formula>
    </cfRule>
  </conditionalFormatting>
  <conditionalFormatting sqref="N40:N54">
    <cfRule type="cellIs" dxfId="3557" priority="24" operator="equal">
      <formula>"varies"</formula>
    </cfRule>
  </conditionalFormatting>
  <conditionalFormatting sqref="N40:N54">
    <cfRule type="cellIs" dxfId="3556" priority="23" operator="equal">
      <formula>"varies"</formula>
    </cfRule>
  </conditionalFormatting>
  <conditionalFormatting sqref="D40:D54">
    <cfRule type="cellIs" dxfId="3555" priority="22" operator="equal">
      <formula>"varies"</formula>
    </cfRule>
  </conditionalFormatting>
  <conditionalFormatting sqref="D40:D54">
    <cfRule type="cellIs" dxfId="3554" priority="21" operator="equal">
      <formula>"varies"</formula>
    </cfRule>
  </conditionalFormatting>
  <conditionalFormatting sqref="N40:N54">
    <cfRule type="cellIs" dxfId="3553" priority="20" operator="equal">
      <formula>"varies"</formula>
    </cfRule>
  </conditionalFormatting>
  <conditionalFormatting sqref="N13:N27">
    <cfRule type="cellIs" dxfId="3552" priority="19" operator="equal">
      <formula>"varies"</formula>
    </cfRule>
  </conditionalFormatting>
  <conditionalFormatting sqref="D40:D54">
    <cfRule type="cellIs" dxfId="3551" priority="18" operator="equal">
      <formula>"varies"</formula>
    </cfRule>
  </conditionalFormatting>
  <conditionalFormatting sqref="N40:N54">
    <cfRule type="cellIs" dxfId="3550" priority="17" operator="equal">
      <formula>"varies"</formula>
    </cfRule>
  </conditionalFormatting>
  <conditionalFormatting sqref="C13:C27">
    <cfRule type="cellIs" dxfId="3549" priority="16" operator="equal">
      <formula>"varies"</formula>
    </cfRule>
  </conditionalFormatting>
  <conditionalFormatting sqref="C40:C54">
    <cfRule type="cellIs" dxfId="3548" priority="15" operator="equal">
      <formula>"varies"</formula>
    </cfRule>
  </conditionalFormatting>
  <conditionalFormatting sqref="M13:M27">
    <cfRule type="cellIs" dxfId="3547" priority="14" operator="equal">
      <formula>"varies"</formula>
    </cfRule>
  </conditionalFormatting>
  <conditionalFormatting sqref="M40:M54">
    <cfRule type="cellIs" dxfId="3546" priority="13" operator="equal">
      <formula>"varies"</formula>
    </cfRule>
  </conditionalFormatting>
  <conditionalFormatting sqref="H14">
    <cfRule type="cellIs" dxfId="3545" priority="12" operator="equal">
      <formula>"varies"</formula>
    </cfRule>
  </conditionalFormatting>
  <conditionalFormatting sqref="H15">
    <cfRule type="cellIs" dxfId="3544" priority="11" operator="equal">
      <formula>"varies"</formula>
    </cfRule>
  </conditionalFormatting>
  <conditionalFormatting sqref="H16:H26">
    <cfRule type="cellIs" dxfId="3543" priority="10" operator="equal">
      <formula>"varies"</formula>
    </cfRule>
  </conditionalFormatting>
  <conditionalFormatting sqref="H41">
    <cfRule type="cellIs" dxfId="3542" priority="9" operator="equal">
      <formula>"varies"</formula>
    </cfRule>
  </conditionalFormatting>
  <conditionalFormatting sqref="H42">
    <cfRule type="cellIs" dxfId="3541" priority="8" operator="equal">
      <formula>"varies"</formula>
    </cfRule>
  </conditionalFormatting>
  <conditionalFormatting sqref="H43:H53">
    <cfRule type="cellIs" dxfId="3540" priority="7" operator="equal">
      <formula>"varies"</formula>
    </cfRule>
  </conditionalFormatting>
  <conditionalFormatting sqref="R14">
    <cfRule type="cellIs" dxfId="3539" priority="6" operator="equal">
      <formula>"varies"</formula>
    </cfRule>
  </conditionalFormatting>
  <conditionalFormatting sqref="R15">
    <cfRule type="cellIs" dxfId="3538" priority="5" operator="equal">
      <formula>"varies"</formula>
    </cfRule>
  </conditionalFormatting>
  <conditionalFormatting sqref="R16:R26">
    <cfRule type="cellIs" dxfId="3537" priority="4" operator="equal">
      <formula>"varies"</formula>
    </cfRule>
  </conditionalFormatting>
  <conditionalFormatting sqref="R41">
    <cfRule type="cellIs" dxfId="3536" priority="3" operator="equal">
      <formula>"varies"</formula>
    </cfRule>
  </conditionalFormatting>
  <conditionalFormatting sqref="R42">
    <cfRule type="cellIs" dxfId="3535" priority="2" operator="equal">
      <formula>"varies"</formula>
    </cfRule>
  </conditionalFormatting>
  <conditionalFormatting sqref="R43:R53">
    <cfRule type="cellIs" dxfId="3534"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B1:AA67"/>
  <sheetViews>
    <sheetView showGridLines="0" workbookViewId="0">
      <selection activeCell="G31" sqref="G31:I31"/>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217</v>
      </c>
      <c r="E7" s="332" t="s">
        <v>787</v>
      </c>
      <c r="F7" s="332"/>
      <c r="G7" s="332"/>
      <c r="H7" s="332"/>
      <c r="I7" s="332"/>
      <c r="J7" s="333"/>
      <c r="K7" s="132"/>
      <c r="L7" s="331"/>
      <c r="M7" s="332"/>
      <c r="N7" s="1012" t="s">
        <v>218</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219</v>
      </c>
      <c r="E34" s="332" t="s">
        <v>787</v>
      </c>
      <c r="F34" s="332"/>
      <c r="G34" s="332"/>
      <c r="H34" s="332"/>
      <c r="I34" s="332"/>
      <c r="J34" s="333"/>
      <c r="K34" s="132"/>
      <c r="L34" s="331"/>
      <c r="M34" s="332"/>
      <c r="N34" s="1012" t="s">
        <v>220</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3533" priority="114" operator="equal">
      <formula>"varies"</formula>
    </cfRule>
  </conditionalFormatting>
  <conditionalFormatting sqref="C13:D27 C40:D54 M13:N27 M40:N54 H14:H26 H41:H53 R14:R26 R41:R53">
    <cfRule type="cellIs" dxfId="3532" priority="113" operator="equal">
      <formula>"varies"</formula>
    </cfRule>
  </conditionalFormatting>
  <conditionalFormatting sqref="C13:D27 C40:D54 M13:N27 M40:N54 H14:H26 H41:H53 R14:R26 R41:R53">
    <cfRule type="cellIs" dxfId="3531" priority="112" operator="equal">
      <formula>"varies"</formula>
    </cfRule>
  </conditionalFormatting>
  <conditionalFormatting sqref="C13:D27 C40:D54 M13:N27 M40:N54 H14:H26 H41:H53 R14:R26 R41:R53">
    <cfRule type="cellIs" dxfId="3530" priority="111" operator="equal">
      <formula>"varies"</formula>
    </cfRule>
  </conditionalFormatting>
  <conditionalFormatting sqref="C13:D27 C40:D54 M13:N27 M40:N54 H14:H26 H41:H53 R14:R26 R41:R53">
    <cfRule type="cellIs" dxfId="3529" priority="110" operator="equal">
      <formula>"varies"</formula>
    </cfRule>
  </conditionalFormatting>
  <conditionalFormatting sqref="C13:D27 C40:D54 M13:N27 M40:N54 H14:H26 H41:H53 R14:R26 R41:R53">
    <cfRule type="cellIs" dxfId="3528" priority="109" operator="equal">
      <formula>"varies"</formula>
    </cfRule>
  </conditionalFormatting>
  <conditionalFormatting sqref="C13:D27 C40:D54 M13:N27 M40:N54 H14:H26 H41:H53 R14:R26 R41:R53">
    <cfRule type="cellIs" dxfId="3527" priority="108" operator="equal">
      <formula>"varies"</formula>
    </cfRule>
  </conditionalFormatting>
  <conditionalFormatting sqref="C13:D27 C40:D54 M13:N27 M40:N54 H14:H26 H41:H53 R14:R26 R41:R53">
    <cfRule type="cellIs" dxfId="3526" priority="107" operator="equal">
      <formula>"varies"</formula>
    </cfRule>
  </conditionalFormatting>
  <conditionalFormatting sqref="D13:D27">
    <cfRule type="cellIs" dxfId="3525" priority="106" operator="equal">
      <formula>"varies"</formula>
    </cfRule>
  </conditionalFormatting>
  <conditionalFormatting sqref="N13:N27">
    <cfRule type="cellIs" dxfId="3524" priority="105" operator="equal">
      <formula>"varies"</formula>
    </cfRule>
  </conditionalFormatting>
  <conditionalFormatting sqref="N40:N54">
    <cfRule type="cellIs" dxfId="3523" priority="104" operator="equal">
      <formula>"varies"</formula>
    </cfRule>
  </conditionalFormatting>
  <conditionalFormatting sqref="N40:N54">
    <cfRule type="cellIs" dxfId="3522" priority="103" operator="equal">
      <formula>"varies"</formula>
    </cfRule>
  </conditionalFormatting>
  <conditionalFormatting sqref="D40:D54">
    <cfRule type="cellIs" dxfId="3521" priority="102" operator="equal">
      <formula>"varies"</formula>
    </cfRule>
  </conditionalFormatting>
  <conditionalFormatting sqref="D40:D54">
    <cfRule type="cellIs" dxfId="3520" priority="101" operator="equal">
      <formula>"varies"</formula>
    </cfRule>
  </conditionalFormatting>
  <conditionalFormatting sqref="N40:N54">
    <cfRule type="cellIs" dxfId="3519" priority="100" operator="equal">
      <formula>"varies"</formula>
    </cfRule>
  </conditionalFormatting>
  <conditionalFormatting sqref="N13:N27">
    <cfRule type="cellIs" dxfId="3518" priority="99" operator="equal">
      <formula>"varies"</formula>
    </cfRule>
  </conditionalFormatting>
  <conditionalFormatting sqref="D40:D54">
    <cfRule type="cellIs" dxfId="3517" priority="98" operator="equal">
      <formula>"varies"</formula>
    </cfRule>
  </conditionalFormatting>
  <conditionalFormatting sqref="N40:N54">
    <cfRule type="cellIs" dxfId="3516" priority="97" operator="equal">
      <formula>"varies"</formula>
    </cfRule>
  </conditionalFormatting>
  <conditionalFormatting sqref="C13:C27">
    <cfRule type="cellIs" dxfId="3515" priority="96" operator="equal">
      <formula>"varies"</formula>
    </cfRule>
  </conditionalFormatting>
  <conditionalFormatting sqref="C40:C54">
    <cfRule type="cellIs" dxfId="3514" priority="95" operator="equal">
      <formula>"varies"</formula>
    </cfRule>
  </conditionalFormatting>
  <conditionalFormatting sqref="M13:M27">
    <cfRule type="cellIs" dxfId="3513" priority="94" operator="equal">
      <formula>"varies"</formula>
    </cfRule>
  </conditionalFormatting>
  <conditionalFormatting sqref="M40:M54">
    <cfRule type="cellIs" dxfId="3512" priority="93" operator="equal">
      <formula>"varies"</formula>
    </cfRule>
  </conditionalFormatting>
  <conditionalFormatting sqref="H14">
    <cfRule type="cellIs" dxfId="3511" priority="92" operator="equal">
      <formula>"varies"</formula>
    </cfRule>
  </conditionalFormatting>
  <conditionalFormatting sqref="H15">
    <cfRule type="cellIs" dxfId="3510" priority="91" operator="equal">
      <formula>"varies"</formula>
    </cfRule>
  </conditionalFormatting>
  <conditionalFormatting sqref="H16:H26">
    <cfRule type="cellIs" dxfId="3509" priority="90" operator="equal">
      <formula>"varies"</formula>
    </cfRule>
  </conditionalFormatting>
  <conditionalFormatting sqref="H41">
    <cfRule type="cellIs" dxfId="3508" priority="89" operator="equal">
      <formula>"varies"</formula>
    </cfRule>
  </conditionalFormatting>
  <conditionalFormatting sqref="H42">
    <cfRule type="cellIs" dxfId="3507" priority="88" operator="equal">
      <formula>"varies"</formula>
    </cfRule>
  </conditionalFormatting>
  <conditionalFormatting sqref="H43:H53">
    <cfRule type="cellIs" dxfId="3506" priority="87" operator="equal">
      <formula>"varies"</formula>
    </cfRule>
  </conditionalFormatting>
  <conditionalFormatting sqref="R14">
    <cfRule type="cellIs" dxfId="3505" priority="86" operator="equal">
      <formula>"varies"</formula>
    </cfRule>
  </conditionalFormatting>
  <conditionalFormatting sqref="R15">
    <cfRule type="cellIs" dxfId="3504" priority="85" operator="equal">
      <formula>"varies"</formula>
    </cfRule>
  </conditionalFormatting>
  <conditionalFormatting sqref="R16:R26">
    <cfRule type="cellIs" dxfId="3503" priority="84" operator="equal">
      <formula>"varies"</formula>
    </cfRule>
  </conditionalFormatting>
  <conditionalFormatting sqref="R41">
    <cfRule type="cellIs" dxfId="3502" priority="83" operator="equal">
      <formula>"varies"</formula>
    </cfRule>
  </conditionalFormatting>
  <conditionalFormatting sqref="R42">
    <cfRule type="cellIs" dxfId="3501" priority="82" operator="equal">
      <formula>"varies"</formula>
    </cfRule>
  </conditionalFormatting>
  <conditionalFormatting sqref="R43:R53">
    <cfRule type="cellIs" dxfId="3500" priority="81" operator="equal">
      <formula>"varies"</formula>
    </cfRule>
  </conditionalFormatting>
  <conditionalFormatting sqref="C40">
    <cfRule type="cellIs" dxfId="3499" priority="80" operator="equal">
      <formula>"varies"</formula>
    </cfRule>
  </conditionalFormatting>
  <conditionalFormatting sqref="D13:D27">
    <cfRule type="cellIs" dxfId="3498" priority="79" operator="equal">
      <formula>"varies"</formula>
    </cfRule>
  </conditionalFormatting>
  <conditionalFormatting sqref="N13:N27">
    <cfRule type="cellIs" dxfId="3497" priority="78" operator="equal">
      <formula>"varies"</formula>
    </cfRule>
  </conditionalFormatting>
  <conditionalFormatting sqref="N40:N54">
    <cfRule type="cellIs" dxfId="3496" priority="77" operator="equal">
      <formula>"varies"</formula>
    </cfRule>
  </conditionalFormatting>
  <conditionalFormatting sqref="N40:N54">
    <cfRule type="cellIs" dxfId="3495" priority="76" operator="equal">
      <formula>"varies"</formula>
    </cfRule>
  </conditionalFormatting>
  <conditionalFormatting sqref="D40:D54">
    <cfRule type="cellIs" dxfId="3494" priority="75" operator="equal">
      <formula>"varies"</formula>
    </cfRule>
  </conditionalFormatting>
  <conditionalFormatting sqref="D40:D54">
    <cfRule type="cellIs" dxfId="3493" priority="74" operator="equal">
      <formula>"varies"</formula>
    </cfRule>
  </conditionalFormatting>
  <conditionalFormatting sqref="N40:N54">
    <cfRule type="cellIs" dxfId="3492" priority="73" operator="equal">
      <formula>"varies"</formula>
    </cfRule>
  </conditionalFormatting>
  <conditionalFormatting sqref="N13:N27">
    <cfRule type="cellIs" dxfId="3491" priority="72" operator="equal">
      <formula>"varies"</formula>
    </cfRule>
  </conditionalFormatting>
  <conditionalFormatting sqref="D40:D54">
    <cfRule type="cellIs" dxfId="3490" priority="71" operator="equal">
      <formula>"varies"</formula>
    </cfRule>
  </conditionalFormatting>
  <conditionalFormatting sqref="N40:N54">
    <cfRule type="cellIs" dxfId="3489" priority="70" operator="equal">
      <formula>"varies"</formula>
    </cfRule>
  </conditionalFormatting>
  <conditionalFormatting sqref="C13:C27">
    <cfRule type="cellIs" dxfId="3488" priority="69" operator="equal">
      <formula>"varies"</formula>
    </cfRule>
  </conditionalFormatting>
  <conditionalFormatting sqref="C40:C54">
    <cfRule type="cellIs" dxfId="3487" priority="68" operator="equal">
      <formula>"varies"</formula>
    </cfRule>
  </conditionalFormatting>
  <conditionalFormatting sqref="M13:M27">
    <cfRule type="cellIs" dxfId="3486" priority="67" operator="equal">
      <formula>"varies"</formula>
    </cfRule>
  </conditionalFormatting>
  <conditionalFormatting sqref="M40:M54">
    <cfRule type="cellIs" dxfId="3485" priority="66" operator="equal">
      <formula>"varies"</formula>
    </cfRule>
  </conditionalFormatting>
  <conditionalFormatting sqref="H14">
    <cfRule type="cellIs" dxfId="3484" priority="65" operator="equal">
      <formula>"varies"</formula>
    </cfRule>
  </conditionalFormatting>
  <conditionalFormatting sqref="H15">
    <cfRule type="cellIs" dxfId="3483" priority="64" operator="equal">
      <formula>"varies"</formula>
    </cfRule>
  </conditionalFormatting>
  <conditionalFormatting sqref="H16:H26">
    <cfRule type="cellIs" dxfId="3482" priority="63" operator="equal">
      <formula>"varies"</formula>
    </cfRule>
  </conditionalFormatting>
  <conditionalFormatting sqref="H41">
    <cfRule type="cellIs" dxfId="3481" priority="62" operator="equal">
      <formula>"varies"</formula>
    </cfRule>
  </conditionalFormatting>
  <conditionalFormatting sqref="H42">
    <cfRule type="cellIs" dxfId="3480" priority="61" operator="equal">
      <formula>"varies"</formula>
    </cfRule>
  </conditionalFormatting>
  <conditionalFormatting sqref="H43:H53">
    <cfRule type="cellIs" dxfId="3479" priority="60" operator="equal">
      <formula>"varies"</formula>
    </cfRule>
  </conditionalFormatting>
  <conditionalFormatting sqref="R14">
    <cfRule type="cellIs" dxfId="3478" priority="59" operator="equal">
      <formula>"varies"</formula>
    </cfRule>
  </conditionalFormatting>
  <conditionalFormatting sqref="R15">
    <cfRule type="cellIs" dxfId="3477" priority="58" operator="equal">
      <formula>"varies"</formula>
    </cfRule>
  </conditionalFormatting>
  <conditionalFormatting sqref="R16:R26">
    <cfRule type="cellIs" dxfId="3476" priority="57" operator="equal">
      <formula>"varies"</formula>
    </cfRule>
  </conditionalFormatting>
  <conditionalFormatting sqref="R41">
    <cfRule type="cellIs" dxfId="3475" priority="56" operator="equal">
      <formula>"varies"</formula>
    </cfRule>
  </conditionalFormatting>
  <conditionalFormatting sqref="R42">
    <cfRule type="cellIs" dxfId="3474" priority="55" operator="equal">
      <formula>"varies"</formula>
    </cfRule>
  </conditionalFormatting>
  <conditionalFormatting sqref="R43:R53">
    <cfRule type="cellIs" dxfId="3473" priority="54" operator="equal">
      <formula>"varies"</formula>
    </cfRule>
  </conditionalFormatting>
  <conditionalFormatting sqref="M13">
    <cfRule type="cellIs" dxfId="3472" priority="53" operator="equal">
      <formula>"varies"</formula>
    </cfRule>
  </conditionalFormatting>
  <conditionalFormatting sqref="D13:D27">
    <cfRule type="cellIs" dxfId="3471" priority="52" operator="equal">
      <formula>"varies"</formula>
    </cfRule>
  </conditionalFormatting>
  <conditionalFormatting sqref="N13:N27">
    <cfRule type="cellIs" dxfId="3470" priority="51" operator="equal">
      <formula>"varies"</formula>
    </cfRule>
  </conditionalFormatting>
  <conditionalFormatting sqref="N40:N54">
    <cfRule type="cellIs" dxfId="3469" priority="50" operator="equal">
      <formula>"varies"</formula>
    </cfRule>
  </conditionalFormatting>
  <conditionalFormatting sqref="N40:N54">
    <cfRule type="cellIs" dxfId="3468" priority="49" operator="equal">
      <formula>"varies"</formula>
    </cfRule>
  </conditionalFormatting>
  <conditionalFormatting sqref="D40:D54">
    <cfRule type="cellIs" dxfId="3467" priority="48" operator="equal">
      <formula>"varies"</formula>
    </cfRule>
  </conditionalFormatting>
  <conditionalFormatting sqref="D40:D54">
    <cfRule type="cellIs" dxfId="3466" priority="47" operator="equal">
      <formula>"varies"</formula>
    </cfRule>
  </conditionalFormatting>
  <conditionalFormatting sqref="N40:N54">
    <cfRule type="cellIs" dxfId="3465" priority="46" operator="equal">
      <formula>"varies"</formula>
    </cfRule>
  </conditionalFormatting>
  <conditionalFormatting sqref="N13:N27">
    <cfRule type="cellIs" dxfId="3464" priority="45" operator="equal">
      <formula>"varies"</formula>
    </cfRule>
  </conditionalFormatting>
  <conditionalFormatting sqref="D40:D54">
    <cfRule type="cellIs" dxfId="3463" priority="44" operator="equal">
      <formula>"varies"</formula>
    </cfRule>
  </conditionalFormatting>
  <conditionalFormatting sqref="N40:N54">
    <cfRule type="cellIs" dxfId="3462" priority="43" operator="equal">
      <formula>"varies"</formula>
    </cfRule>
  </conditionalFormatting>
  <conditionalFormatting sqref="C13:C27">
    <cfRule type="cellIs" dxfId="3461" priority="42" operator="equal">
      <formula>"varies"</formula>
    </cfRule>
  </conditionalFormatting>
  <conditionalFormatting sqref="C40:C54">
    <cfRule type="cellIs" dxfId="3460" priority="41" operator="equal">
      <formula>"varies"</formula>
    </cfRule>
  </conditionalFormatting>
  <conditionalFormatting sqref="M13:M27">
    <cfRule type="cellIs" dxfId="3459" priority="40" operator="equal">
      <formula>"varies"</formula>
    </cfRule>
  </conditionalFormatting>
  <conditionalFormatting sqref="M40:M54">
    <cfRule type="cellIs" dxfId="3458" priority="39" operator="equal">
      <formula>"varies"</formula>
    </cfRule>
  </conditionalFormatting>
  <conditionalFormatting sqref="H14">
    <cfRule type="cellIs" dxfId="3457" priority="38" operator="equal">
      <formula>"varies"</formula>
    </cfRule>
  </conditionalFormatting>
  <conditionalFormatting sqref="H15">
    <cfRule type="cellIs" dxfId="3456" priority="37" operator="equal">
      <formula>"varies"</formula>
    </cfRule>
  </conditionalFormatting>
  <conditionalFormatting sqref="H16:H26">
    <cfRule type="cellIs" dxfId="3455" priority="36" operator="equal">
      <formula>"varies"</formula>
    </cfRule>
  </conditionalFormatting>
  <conditionalFormatting sqref="H41">
    <cfRule type="cellIs" dxfId="3454" priority="35" operator="equal">
      <formula>"varies"</formula>
    </cfRule>
  </conditionalFormatting>
  <conditionalFormatting sqref="H42">
    <cfRule type="cellIs" dxfId="3453" priority="34" operator="equal">
      <formula>"varies"</formula>
    </cfRule>
  </conditionalFormatting>
  <conditionalFormatting sqref="H43:H53">
    <cfRule type="cellIs" dxfId="3452" priority="33" operator="equal">
      <formula>"varies"</formula>
    </cfRule>
  </conditionalFormatting>
  <conditionalFormatting sqref="R14">
    <cfRule type="cellIs" dxfId="3451" priority="32" operator="equal">
      <formula>"varies"</formula>
    </cfRule>
  </conditionalFormatting>
  <conditionalFormatting sqref="R15">
    <cfRule type="cellIs" dxfId="3450" priority="31" operator="equal">
      <formula>"varies"</formula>
    </cfRule>
  </conditionalFormatting>
  <conditionalFormatting sqref="R16:R26">
    <cfRule type="cellIs" dxfId="3449" priority="30" operator="equal">
      <formula>"varies"</formula>
    </cfRule>
  </conditionalFormatting>
  <conditionalFormatting sqref="R41">
    <cfRule type="cellIs" dxfId="3448" priority="29" operator="equal">
      <formula>"varies"</formula>
    </cfRule>
  </conditionalFormatting>
  <conditionalFormatting sqref="R42">
    <cfRule type="cellIs" dxfId="3447" priority="28" operator="equal">
      <formula>"varies"</formula>
    </cfRule>
  </conditionalFormatting>
  <conditionalFormatting sqref="R43:R53">
    <cfRule type="cellIs" dxfId="3446" priority="27" operator="equal">
      <formula>"varies"</formula>
    </cfRule>
  </conditionalFormatting>
  <conditionalFormatting sqref="D13:D27">
    <cfRule type="cellIs" dxfId="3445" priority="26" operator="equal">
      <formula>"varies"</formula>
    </cfRule>
  </conditionalFormatting>
  <conditionalFormatting sqref="N13:N27">
    <cfRule type="cellIs" dxfId="3444" priority="25" operator="equal">
      <formula>"varies"</formula>
    </cfRule>
  </conditionalFormatting>
  <conditionalFormatting sqref="N40:N54">
    <cfRule type="cellIs" dxfId="3443" priority="24" operator="equal">
      <formula>"varies"</formula>
    </cfRule>
  </conditionalFormatting>
  <conditionalFormatting sqref="N40:N54">
    <cfRule type="cellIs" dxfId="3442" priority="23" operator="equal">
      <formula>"varies"</formula>
    </cfRule>
  </conditionalFormatting>
  <conditionalFormatting sqref="D40:D54">
    <cfRule type="cellIs" dxfId="3441" priority="22" operator="equal">
      <formula>"varies"</formula>
    </cfRule>
  </conditionalFormatting>
  <conditionalFormatting sqref="D40:D54">
    <cfRule type="cellIs" dxfId="3440" priority="21" operator="equal">
      <formula>"varies"</formula>
    </cfRule>
  </conditionalFormatting>
  <conditionalFormatting sqref="N40:N54">
    <cfRule type="cellIs" dxfId="3439" priority="20" operator="equal">
      <formula>"varies"</formula>
    </cfRule>
  </conditionalFormatting>
  <conditionalFormatting sqref="N13:N27">
    <cfRule type="cellIs" dxfId="3438" priority="19" operator="equal">
      <formula>"varies"</formula>
    </cfRule>
  </conditionalFormatting>
  <conditionalFormatting sqref="D40:D54">
    <cfRule type="cellIs" dxfId="3437" priority="18" operator="equal">
      <formula>"varies"</formula>
    </cfRule>
  </conditionalFormatting>
  <conditionalFormatting sqref="N40:N54">
    <cfRule type="cellIs" dxfId="3436" priority="17" operator="equal">
      <formula>"varies"</formula>
    </cfRule>
  </conditionalFormatting>
  <conditionalFormatting sqref="C13:C27">
    <cfRule type="cellIs" dxfId="3435" priority="16" operator="equal">
      <formula>"varies"</formula>
    </cfRule>
  </conditionalFormatting>
  <conditionalFormatting sqref="C40:C54">
    <cfRule type="cellIs" dxfId="3434" priority="15" operator="equal">
      <formula>"varies"</formula>
    </cfRule>
  </conditionalFormatting>
  <conditionalFormatting sqref="M13:M27">
    <cfRule type="cellIs" dxfId="3433" priority="14" operator="equal">
      <formula>"varies"</formula>
    </cfRule>
  </conditionalFormatting>
  <conditionalFormatting sqref="M40:M54">
    <cfRule type="cellIs" dxfId="3432" priority="13" operator="equal">
      <formula>"varies"</formula>
    </cfRule>
  </conditionalFormatting>
  <conditionalFormatting sqref="H14">
    <cfRule type="cellIs" dxfId="3431" priority="12" operator="equal">
      <formula>"varies"</formula>
    </cfRule>
  </conditionalFormatting>
  <conditionalFormatting sqref="H15">
    <cfRule type="cellIs" dxfId="3430" priority="11" operator="equal">
      <formula>"varies"</formula>
    </cfRule>
  </conditionalFormatting>
  <conditionalFormatting sqref="H16:H26">
    <cfRule type="cellIs" dxfId="3429" priority="10" operator="equal">
      <formula>"varies"</formula>
    </cfRule>
  </conditionalFormatting>
  <conditionalFormatting sqref="H41">
    <cfRule type="cellIs" dxfId="3428" priority="9" operator="equal">
      <formula>"varies"</formula>
    </cfRule>
  </conditionalFormatting>
  <conditionalFormatting sqref="H42">
    <cfRule type="cellIs" dxfId="3427" priority="8" operator="equal">
      <formula>"varies"</formula>
    </cfRule>
  </conditionalFormatting>
  <conditionalFormatting sqref="H43:H53">
    <cfRule type="cellIs" dxfId="3426" priority="7" operator="equal">
      <formula>"varies"</formula>
    </cfRule>
  </conditionalFormatting>
  <conditionalFormatting sqref="R14">
    <cfRule type="cellIs" dxfId="3425" priority="6" operator="equal">
      <formula>"varies"</formula>
    </cfRule>
  </conditionalFormatting>
  <conditionalFormatting sqref="R15">
    <cfRule type="cellIs" dxfId="3424" priority="5" operator="equal">
      <formula>"varies"</formula>
    </cfRule>
  </conditionalFormatting>
  <conditionalFormatting sqref="R16:R26">
    <cfRule type="cellIs" dxfId="3423" priority="4" operator="equal">
      <formula>"varies"</formula>
    </cfRule>
  </conditionalFormatting>
  <conditionalFormatting sqref="R41">
    <cfRule type="cellIs" dxfId="3422" priority="3" operator="equal">
      <formula>"varies"</formula>
    </cfRule>
  </conditionalFormatting>
  <conditionalFormatting sqref="R42">
    <cfRule type="cellIs" dxfId="3421" priority="2" operator="equal">
      <formula>"varies"</formula>
    </cfRule>
  </conditionalFormatting>
  <conditionalFormatting sqref="R43:R53">
    <cfRule type="cellIs" dxfId="3420"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B1:AA67"/>
  <sheetViews>
    <sheetView showGridLines="0" topLeftCell="A29" workbookViewId="0">
      <selection activeCell="B40" sqref="B40"/>
    </sheetView>
  </sheetViews>
  <sheetFormatPr defaultColWidth="9.140625" defaultRowHeight="15"/>
  <cols>
    <col min="1" max="1" width="9.140625" style="192" customWidth="1"/>
    <col min="2" max="2" width="14.42578125" style="193" customWidth="1"/>
    <col min="3" max="3" width="5.42578125" style="193" customWidth="1"/>
    <col min="4" max="4" width="7.5703125" style="193" customWidth="1"/>
    <col min="5" max="5" width="0.5703125" style="192" customWidth="1"/>
    <col min="6" max="6" width="1.140625" style="192" customWidth="1"/>
    <col min="7" max="7" width="10.5703125" style="192" customWidth="1"/>
    <col min="8" max="8" width="5.42578125" style="192" customWidth="1"/>
    <col min="9" max="9" width="7.5703125" style="192" customWidth="1"/>
    <col min="10" max="10" width="1.42578125" style="192" customWidth="1"/>
    <col min="11" max="11" width="0.5703125" style="192" customWidth="1"/>
    <col min="12" max="12" width="13.5703125" style="192" customWidth="1"/>
    <col min="13" max="13" width="5.42578125" style="192" customWidth="1"/>
    <col min="14" max="14" width="8.5703125" style="192" customWidth="1"/>
    <col min="15" max="15" width="0.85546875" style="192" customWidth="1"/>
    <col min="16" max="16" width="1.85546875" style="192" customWidth="1"/>
    <col min="17" max="17" width="11.42578125" style="192" customWidth="1"/>
    <col min="18" max="18" width="5.42578125" style="192" customWidth="1"/>
    <col min="19" max="19" width="8.5703125" style="192" customWidth="1"/>
    <col min="20" max="20" width="1.140625" style="192" customWidth="1"/>
    <col min="21" max="21" width="15.5703125" style="192" customWidth="1"/>
    <col min="22" max="22" width="9.140625" style="192" customWidth="1"/>
    <col min="23" max="16384" width="9.140625" style="192"/>
  </cols>
  <sheetData>
    <row r="1" spans="2:27">
      <c r="U1" s="1086" t="str">
        <f>CONCATENATE("ACCOUNTING PERIOD:  ",'General Data Input tab'!$D$2)</f>
        <v>ACCOUNTING PERIOD:  0</v>
      </c>
    </row>
    <row r="2" spans="2:27" ht="18.75" customHeight="1">
      <c r="B2" s="319" t="s">
        <v>1465</v>
      </c>
      <c r="C2" s="319"/>
      <c r="D2" s="123"/>
      <c r="E2" s="150"/>
      <c r="F2" s="150"/>
      <c r="G2" s="150"/>
      <c r="H2" s="150"/>
      <c r="I2" s="349" t="s">
        <v>819</v>
      </c>
      <c r="J2" s="150"/>
      <c r="K2" s="150"/>
      <c r="L2" s="150"/>
      <c r="M2" s="150"/>
      <c r="N2" s="150"/>
      <c r="O2" s="150"/>
      <c r="P2" s="150"/>
      <c r="Q2" s="150"/>
      <c r="R2" s="150"/>
      <c r="S2" s="150"/>
    </row>
    <row r="3" spans="2:27" ht="15.75" customHeight="1">
      <c r="B3" s="215" t="s">
        <v>960</v>
      </c>
      <c r="C3" s="334"/>
      <c r="D3" s="141"/>
      <c r="E3" s="133"/>
      <c r="F3" s="133"/>
      <c r="G3" s="133"/>
      <c r="H3" s="133"/>
      <c r="I3" s="133"/>
      <c r="J3" s="133"/>
      <c r="K3" s="133"/>
      <c r="L3" s="133"/>
      <c r="M3" s="133"/>
      <c r="N3" s="133"/>
      <c r="O3" s="133"/>
      <c r="P3" s="133"/>
      <c r="Q3" s="133"/>
      <c r="R3" s="133"/>
      <c r="S3" s="133"/>
      <c r="T3" s="1065" t="s">
        <v>599</v>
      </c>
      <c r="U3" s="1640" t="s">
        <v>961</v>
      </c>
    </row>
    <row r="4" spans="2:27" ht="23.25" customHeight="1">
      <c r="B4" s="1055">
        <f>'General Data Input tab'!C17</f>
        <v>0</v>
      </c>
      <c r="C4" s="335"/>
      <c r="D4" s="313"/>
      <c r="E4" s="313"/>
      <c r="F4" s="313"/>
      <c r="G4" s="313"/>
      <c r="H4" s="313"/>
      <c r="I4" s="313"/>
      <c r="J4" s="313"/>
      <c r="K4" s="313"/>
      <c r="L4" s="313"/>
      <c r="M4" s="313"/>
      <c r="N4" s="313"/>
      <c r="O4" s="313"/>
      <c r="P4" s="313"/>
      <c r="Q4" s="313"/>
      <c r="R4" s="313"/>
      <c r="S4" s="313"/>
      <c r="T4" s="1083" t="str">
        <f>IF('General Data Input tab'!K14&gt;0,'General Data Input tab'!K14," ")</f>
        <v xml:space="preserve"> </v>
      </c>
      <c r="U4" s="1641"/>
    </row>
    <row r="5" spans="2:27" ht="5.25" customHeight="1">
      <c r="B5" s="152"/>
      <c r="C5" s="153"/>
      <c r="D5" s="153"/>
      <c r="E5" s="131"/>
      <c r="F5" s="131"/>
      <c r="G5" s="131"/>
      <c r="H5" s="131"/>
      <c r="I5" s="131"/>
      <c r="J5" s="131"/>
      <c r="K5" s="131"/>
      <c r="L5" s="131"/>
      <c r="M5" s="131"/>
      <c r="N5" s="131"/>
      <c r="O5" s="131"/>
      <c r="P5" s="131"/>
      <c r="Q5" s="131"/>
      <c r="R5" s="131"/>
      <c r="S5" s="131"/>
      <c r="T5" s="216"/>
      <c r="U5" s="217"/>
    </row>
    <row r="6" spans="2:27" ht="15.75" customHeight="1">
      <c r="B6" s="2180" t="s">
        <v>697</v>
      </c>
      <c r="C6" s="1804"/>
      <c r="D6" s="1804"/>
      <c r="E6" s="1804"/>
      <c r="F6" s="1804"/>
      <c r="G6" s="1804"/>
      <c r="H6" s="1804"/>
      <c r="I6" s="1804"/>
      <c r="J6" s="1804"/>
      <c r="K6" s="1600"/>
      <c r="L6" s="1600"/>
      <c r="M6" s="1600"/>
      <c r="N6" s="1600"/>
      <c r="O6" s="1600"/>
      <c r="P6" s="1600"/>
      <c r="Q6" s="1600"/>
      <c r="R6" s="1600"/>
      <c r="S6" s="1600"/>
      <c r="T6" s="1600"/>
      <c r="U6" s="2183">
        <v>9</v>
      </c>
    </row>
    <row r="7" spans="2:27" ht="15.75" customHeight="1">
      <c r="B7" s="331"/>
      <c r="C7" s="332"/>
      <c r="D7" s="1012" t="s">
        <v>221</v>
      </c>
      <c r="E7" s="332" t="s">
        <v>787</v>
      </c>
      <c r="F7" s="332"/>
      <c r="G7" s="332"/>
      <c r="H7" s="332"/>
      <c r="I7" s="332"/>
      <c r="J7" s="333"/>
      <c r="K7" s="132"/>
      <c r="L7" s="331"/>
      <c r="M7" s="332"/>
      <c r="N7" s="1012" t="s">
        <v>222</v>
      </c>
      <c r="O7" s="332" t="s">
        <v>787</v>
      </c>
      <c r="P7" s="332"/>
      <c r="Q7" s="332"/>
      <c r="R7" s="332"/>
      <c r="S7" s="332"/>
      <c r="T7" s="333"/>
      <c r="U7" s="2184"/>
    </row>
    <row r="8" spans="2:27" ht="19.5" customHeight="1">
      <c r="B8" s="200" t="s">
        <v>690</v>
      </c>
      <c r="C8" s="206"/>
      <c r="D8" s="2162">
        <f>IF(D7&gt;0,VLOOKUP(D7,GRPS,3,FALSE)," ")</f>
        <v>0</v>
      </c>
      <c r="E8" s="2163"/>
      <c r="F8" s="2163"/>
      <c r="G8" s="2163"/>
      <c r="H8" s="2163"/>
      <c r="I8" s="2163"/>
      <c r="J8" s="137"/>
      <c r="K8" s="129"/>
      <c r="L8" s="200" t="s">
        <v>690</v>
      </c>
      <c r="M8" s="206"/>
      <c r="N8" s="2162">
        <f>IF(N7&gt;0,VLOOKUP(N7,GRPS,3,FALSE)," ")</f>
        <v>0</v>
      </c>
      <c r="O8" s="2163"/>
      <c r="P8" s="2163"/>
      <c r="Q8" s="2163"/>
      <c r="R8" s="2163"/>
      <c r="S8" s="2163"/>
      <c r="T8" s="136"/>
      <c r="U8" s="2184"/>
    </row>
    <row r="9" spans="2:27" ht="2.25" customHeight="1">
      <c r="B9" s="210"/>
      <c r="C9" s="207"/>
      <c r="D9" s="321"/>
      <c r="E9" s="322"/>
      <c r="F9" s="322"/>
      <c r="G9" s="322"/>
      <c r="H9" s="322"/>
      <c r="I9" s="322"/>
      <c r="J9" s="137"/>
      <c r="K9" s="156"/>
      <c r="L9" s="210"/>
      <c r="M9" s="207"/>
      <c r="N9" s="321"/>
      <c r="O9" s="322"/>
      <c r="P9" s="322"/>
      <c r="Q9" s="322"/>
      <c r="R9" s="322"/>
      <c r="S9" s="322"/>
      <c r="T9" s="136"/>
      <c r="U9" s="164"/>
    </row>
    <row r="10" spans="2:27">
      <c r="B10" s="2181"/>
      <c r="C10" s="2182"/>
      <c r="D10" s="2182"/>
      <c r="E10" s="2182"/>
      <c r="F10" s="2182"/>
      <c r="G10" s="2182"/>
      <c r="H10" s="2182"/>
      <c r="I10" s="2182"/>
      <c r="J10" s="137"/>
      <c r="K10" s="156"/>
      <c r="L10" s="2181"/>
      <c r="M10" s="2182"/>
      <c r="N10" s="2182"/>
      <c r="O10" s="2182"/>
      <c r="P10" s="2182"/>
      <c r="Q10" s="2182"/>
      <c r="R10" s="2182"/>
      <c r="S10" s="2182"/>
      <c r="T10" s="136"/>
      <c r="U10" s="218" t="s">
        <v>1211</v>
      </c>
    </row>
    <row r="11" spans="2:27" ht="3" customHeight="1">
      <c r="B11" s="30"/>
      <c r="C11" s="29"/>
      <c r="D11" s="125"/>
      <c r="E11" s="139"/>
      <c r="F11" s="139"/>
      <c r="G11" s="139"/>
      <c r="H11" s="139"/>
      <c r="I11" s="139"/>
      <c r="J11" s="137"/>
      <c r="K11" s="155"/>
      <c r="L11" s="151"/>
      <c r="M11" s="125"/>
      <c r="N11" s="125"/>
      <c r="O11" s="139"/>
      <c r="P11" s="139"/>
      <c r="Q11" s="139"/>
      <c r="R11" s="139"/>
      <c r="S11" s="139"/>
      <c r="T11" s="136"/>
      <c r="U11" s="164"/>
    </row>
    <row r="12" spans="2:27">
      <c r="B12" s="331" t="s">
        <v>712</v>
      </c>
      <c r="C12" s="333"/>
      <c r="D12" s="317" t="s">
        <v>713</v>
      </c>
      <c r="E12" s="128"/>
      <c r="F12" s="1983" t="s">
        <v>712</v>
      </c>
      <c r="G12" s="1983"/>
      <c r="H12" s="346"/>
      <c r="I12" s="1517" t="s">
        <v>713</v>
      </c>
      <c r="J12" s="1518"/>
      <c r="K12" s="318"/>
      <c r="L12" s="331" t="s">
        <v>712</v>
      </c>
      <c r="M12" s="333"/>
      <c r="N12" s="317" t="s">
        <v>713</v>
      </c>
      <c r="O12" s="128"/>
      <c r="P12" s="2185" t="s">
        <v>712</v>
      </c>
      <c r="Q12" s="2185"/>
      <c r="R12" s="330"/>
      <c r="S12" s="1517" t="s">
        <v>713</v>
      </c>
      <c r="T12" s="1518"/>
      <c r="U12" s="218" t="s">
        <v>659</v>
      </c>
    </row>
    <row r="13" spans="2:27" ht="17.100000000000001" customHeight="1">
      <c r="B13" s="975"/>
      <c r="C13" s="985"/>
      <c r="D13" s="341" t="str">
        <f>IF($B13&gt;0,VLOOKUP($B13,Signals,5,FALSE)," ")</f>
        <v xml:space="preserve"> </v>
      </c>
      <c r="E13" s="310"/>
      <c r="F13" s="2177"/>
      <c r="G13" s="2178"/>
      <c r="H13" s="980"/>
      <c r="I13" s="2175" t="str">
        <f t="shared" ref="I13:I27" si="0">IF(F13&gt;0,VLOOKUP(F13,Signals,5,FALSE)," ")</f>
        <v xml:space="preserve"> </v>
      </c>
      <c r="J13" s="2168" t="str">
        <f t="shared" ref="J13:J27" si="1">IF($B13&gt;0,VLOOKUP($B13,Signals,5,FALSE)," ")</f>
        <v xml:space="preserve"> </v>
      </c>
      <c r="K13" s="134"/>
      <c r="L13" s="979"/>
      <c r="M13" s="983"/>
      <c r="N13" s="323" t="str">
        <f t="shared" ref="N13:N27" si="2">IF(L13&gt;0,VLOOKUP(L13,Signals,5,FALSE)," ")</f>
        <v xml:space="preserve"> </v>
      </c>
      <c r="O13" s="310"/>
      <c r="P13" s="2177"/>
      <c r="Q13" s="2178"/>
      <c r="R13" s="980"/>
      <c r="S13" s="2167" t="str">
        <f t="shared" ref="S13:S27" si="3">IF(P13&gt;0,VLOOKUP(P13,Signals,5,FALSE)," ")</f>
        <v xml:space="preserve"> </v>
      </c>
      <c r="T13" s="2168" t="str">
        <f t="shared" ref="T13:T27" si="4">IF($B13&gt;0,VLOOKUP($B13,Signals,5,FALSE)," ")</f>
        <v xml:space="preserve"> </v>
      </c>
      <c r="U13" s="305" t="s">
        <v>654</v>
      </c>
      <c r="AA13" s="202"/>
    </row>
    <row r="14" spans="2:27" ht="17.100000000000001" customHeight="1">
      <c r="B14" s="977"/>
      <c r="C14" s="984"/>
      <c r="D14" s="342" t="str">
        <f>IF(B14&gt;0,VLOOKUP(B14,Signals,5,FALSE)," ")</f>
        <v xml:space="preserve"> </v>
      </c>
      <c r="E14" s="328"/>
      <c r="F14" s="1809"/>
      <c r="G14" s="1810"/>
      <c r="H14" s="984"/>
      <c r="I14" s="2176" t="str">
        <f t="shared" si="0"/>
        <v xml:space="preserve"> </v>
      </c>
      <c r="J14" s="2170" t="str">
        <f t="shared" si="1"/>
        <v xml:space="preserve"> </v>
      </c>
      <c r="K14" s="137"/>
      <c r="L14" s="977"/>
      <c r="M14" s="984"/>
      <c r="N14" s="324" t="str">
        <f t="shared" si="2"/>
        <v xml:space="preserve"> </v>
      </c>
      <c r="O14" s="311"/>
      <c r="P14" s="2164"/>
      <c r="Q14" s="2165"/>
      <c r="R14" s="984"/>
      <c r="S14" s="2169" t="str">
        <f t="shared" si="3"/>
        <v xml:space="preserve"> </v>
      </c>
      <c r="T14" s="2170" t="str">
        <f t="shared" si="4"/>
        <v xml:space="preserve"> </v>
      </c>
      <c r="U14" s="218" t="s">
        <v>671</v>
      </c>
    </row>
    <row r="15" spans="2:27" ht="17.100000000000001" customHeight="1">
      <c r="B15" s="977"/>
      <c r="C15" s="985"/>
      <c r="D15" s="341" t="str">
        <f t="shared" ref="D15:D27" si="5">IF($B15&gt;0,VLOOKUP($B15,Signals,5,FALSE)," ")</f>
        <v xml:space="preserve"> </v>
      </c>
      <c r="E15" s="311"/>
      <c r="F15" s="1809"/>
      <c r="G15" s="1810"/>
      <c r="H15" s="984"/>
      <c r="I15" s="2179" t="str">
        <f t="shared" si="0"/>
        <v xml:space="preserve"> </v>
      </c>
      <c r="J15" s="2161" t="str">
        <f t="shared" si="1"/>
        <v xml:space="preserve"> </v>
      </c>
      <c r="K15" s="137"/>
      <c r="L15" s="977"/>
      <c r="M15" s="985"/>
      <c r="N15" s="323" t="str">
        <f t="shared" si="2"/>
        <v xml:space="preserve"> </v>
      </c>
      <c r="O15" s="311"/>
      <c r="P15" s="2164"/>
      <c r="Q15" s="2165"/>
      <c r="R15" s="984"/>
      <c r="S15" s="2160" t="str">
        <f t="shared" si="3"/>
        <v xml:space="preserve"> </v>
      </c>
      <c r="T15" s="2161" t="str">
        <f t="shared" si="4"/>
        <v xml:space="preserve"> </v>
      </c>
      <c r="U15" s="218" t="s">
        <v>629</v>
      </c>
    </row>
    <row r="16" spans="2:27" ht="17.100000000000001" customHeight="1">
      <c r="B16" s="977"/>
      <c r="C16" s="986"/>
      <c r="D16" s="343" t="str">
        <f t="shared" si="5"/>
        <v xml:space="preserve"> </v>
      </c>
      <c r="E16" s="311"/>
      <c r="F16" s="1809"/>
      <c r="G16" s="1810"/>
      <c r="H16" s="984"/>
      <c r="I16" s="2176" t="str">
        <f t="shared" si="0"/>
        <v xml:space="preserve"> </v>
      </c>
      <c r="J16" s="2170" t="str">
        <f t="shared" si="1"/>
        <v xml:space="preserve"> </v>
      </c>
      <c r="K16" s="137"/>
      <c r="L16" s="977"/>
      <c r="M16" s="986"/>
      <c r="N16" s="329" t="str">
        <f t="shared" si="2"/>
        <v xml:space="preserve"> </v>
      </c>
      <c r="O16" s="311"/>
      <c r="P16" s="2164"/>
      <c r="Q16" s="2165"/>
      <c r="R16" s="984"/>
      <c r="S16" s="2169" t="str">
        <f t="shared" si="3"/>
        <v xml:space="preserve"> </v>
      </c>
      <c r="T16" s="2170" t="str">
        <f t="shared" si="4"/>
        <v xml:space="preserve"> </v>
      </c>
      <c r="U16" s="218" t="s">
        <v>628</v>
      </c>
    </row>
    <row r="17" spans="2:21" ht="17.100000000000001" customHeight="1">
      <c r="B17" s="976"/>
      <c r="C17" s="986"/>
      <c r="D17" s="343" t="str">
        <f t="shared" si="5"/>
        <v xml:space="preserve"> </v>
      </c>
      <c r="E17" s="311"/>
      <c r="F17" s="1809"/>
      <c r="G17" s="1810"/>
      <c r="H17" s="984"/>
      <c r="I17" s="2179" t="str">
        <f t="shared" si="0"/>
        <v xml:space="preserve"> </v>
      </c>
      <c r="J17" s="2161" t="str">
        <f t="shared" si="1"/>
        <v xml:space="preserve"> </v>
      </c>
      <c r="K17" s="137"/>
      <c r="L17" s="976"/>
      <c r="M17" s="986"/>
      <c r="N17" s="329" t="str">
        <f t="shared" si="2"/>
        <v xml:space="preserve"> </v>
      </c>
      <c r="O17" s="311"/>
      <c r="P17" s="2164"/>
      <c r="Q17" s="2165"/>
      <c r="R17" s="984"/>
      <c r="S17" s="2160" t="str">
        <f t="shared" si="3"/>
        <v xml:space="preserve"> </v>
      </c>
      <c r="T17" s="2161" t="str">
        <f t="shared" si="4"/>
        <v xml:space="preserve"> </v>
      </c>
      <c r="U17" s="218" t="s">
        <v>627</v>
      </c>
    </row>
    <row r="18" spans="2:21" ht="17.100000000000001" customHeight="1">
      <c r="B18" s="977"/>
      <c r="C18" s="986"/>
      <c r="D18" s="343" t="str">
        <f t="shared" si="5"/>
        <v xml:space="preserve"> </v>
      </c>
      <c r="E18" s="311"/>
      <c r="F18" s="1809"/>
      <c r="G18" s="1810"/>
      <c r="H18" s="984"/>
      <c r="I18" s="2176" t="str">
        <f t="shared" si="0"/>
        <v xml:space="preserve"> </v>
      </c>
      <c r="J18" s="2170" t="str">
        <f t="shared" si="1"/>
        <v xml:space="preserve"> </v>
      </c>
      <c r="K18" s="137"/>
      <c r="L18" s="977"/>
      <c r="M18" s="986"/>
      <c r="N18" s="329" t="str">
        <f t="shared" si="2"/>
        <v xml:space="preserve"> </v>
      </c>
      <c r="O18" s="311"/>
      <c r="P18" s="2164"/>
      <c r="Q18" s="2165"/>
      <c r="R18" s="984"/>
      <c r="S18" s="2169" t="str">
        <f t="shared" si="3"/>
        <v xml:space="preserve"> </v>
      </c>
      <c r="T18" s="2170" t="str">
        <f t="shared" si="4"/>
        <v xml:space="preserve"> </v>
      </c>
      <c r="U18" s="218" t="s">
        <v>670</v>
      </c>
    </row>
    <row r="19" spans="2:21" ht="17.100000000000001" customHeight="1">
      <c r="B19" s="976"/>
      <c r="C19" s="986"/>
      <c r="D19" s="343" t="str">
        <f t="shared" si="5"/>
        <v xml:space="preserve"> </v>
      </c>
      <c r="E19" s="311"/>
      <c r="F19" s="1809"/>
      <c r="G19" s="1810"/>
      <c r="H19" s="984"/>
      <c r="I19" s="2179" t="str">
        <f t="shared" si="0"/>
        <v xml:space="preserve"> </v>
      </c>
      <c r="J19" s="2161" t="str">
        <f t="shared" si="1"/>
        <v xml:space="preserve"> </v>
      </c>
      <c r="K19" s="137"/>
      <c r="L19" s="976"/>
      <c r="M19" s="986"/>
      <c r="N19" s="329" t="str">
        <f t="shared" si="2"/>
        <v xml:space="preserve"> </v>
      </c>
      <c r="O19" s="311"/>
      <c r="P19" s="2164"/>
      <c r="Q19" s="2165"/>
      <c r="R19" s="984"/>
      <c r="S19" s="2160" t="str">
        <f t="shared" si="3"/>
        <v xml:space="preserve"> </v>
      </c>
      <c r="T19" s="2161" t="str">
        <f t="shared" si="4"/>
        <v xml:space="preserve"> </v>
      </c>
      <c r="U19" s="218" t="s">
        <v>669</v>
      </c>
    </row>
    <row r="20" spans="2:21" ht="17.100000000000001" customHeight="1">
      <c r="B20" s="982"/>
      <c r="C20" s="986"/>
      <c r="D20" s="343" t="str">
        <f t="shared" si="5"/>
        <v xml:space="preserve"> </v>
      </c>
      <c r="E20" s="311"/>
      <c r="F20" s="1809"/>
      <c r="G20" s="1810"/>
      <c r="H20" s="984"/>
      <c r="I20" s="2191" t="str">
        <f t="shared" si="0"/>
        <v xml:space="preserve"> </v>
      </c>
      <c r="J20" s="2172" t="str">
        <f t="shared" si="1"/>
        <v xml:space="preserve"> </v>
      </c>
      <c r="K20" s="137"/>
      <c r="L20" s="982"/>
      <c r="M20" s="986"/>
      <c r="N20" s="329" t="str">
        <f t="shared" si="2"/>
        <v xml:space="preserve"> </v>
      </c>
      <c r="O20" s="311"/>
      <c r="P20" s="2164"/>
      <c r="Q20" s="2165"/>
      <c r="R20" s="984"/>
      <c r="S20" s="2171" t="str">
        <f t="shared" si="3"/>
        <v xml:space="preserve"> </v>
      </c>
      <c r="T20" s="2172" t="str">
        <f t="shared" si="4"/>
        <v xml:space="preserve"> </v>
      </c>
      <c r="U20" s="218" t="s">
        <v>668</v>
      </c>
    </row>
    <row r="21" spans="2:21" ht="17.100000000000001" customHeight="1">
      <c r="B21" s="982"/>
      <c r="C21" s="986"/>
      <c r="D21" s="343" t="str">
        <f t="shared" si="5"/>
        <v xml:space="preserve"> </v>
      </c>
      <c r="E21" s="311"/>
      <c r="F21" s="1809"/>
      <c r="G21" s="1810"/>
      <c r="H21" s="984"/>
      <c r="I21" s="2191" t="str">
        <f t="shared" si="0"/>
        <v xml:space="preserve"> </v>
      </c>
      <c r="J21" s="2172" t="str">
        <f t="shared" si="1"/>
        <v xml:space="preserve"> </v>
      </c>
      <c r="K21" s="137"/>
      <c r="L21" s="982"/>
      <c r="M21" s="986"/>
      <c r="N21" s="329" t="str">
        <f t="shared" si="2"/>
        <v xml:space="preserve"> </v>
      </c>
      <c r="O21" s="311"/>
      <c r="P21" s="2164"/>
      <c r="Q21" s="2165"/>
      <c r="R21" s="984"/>
      <c r="S21" s="2171" t="str">
        <f t="shared" si="3"/>
        <v xml:space="preserve"> </v>
      </c>
      <c r="T21" s="2172" t="str">
        <f t="shared" si="4"/>
        <v xml:space="preserve"> </v>
      </c>
      <c r="U21" s="218" t="s">
        <v>1207</v>
      </c>
    </row>
    <row r="22" spans="2:21" ht="17.100000000000001" customHeight="1">
      <c r="B22" s="982"/>
      <c r="C22" s="986"/>
      <c r="D22" s="343" t="str">
        <f t="shared" si="5"/>
        <v xml:space="preserve"> </v>
      </c>
      <c r="E22" s="311"/>
      <c r="F22" s="1809"/>
      <c r="G22" s="1810"/>
      <c r="H22" s="984"/>
      <c r="I22" s="2191" t="str">
        <f t="shared" si="0"/>
        <v xml:space="preserve"> </v>
      </c>
      <c r="J22" s="2172" t="str">
        <f t="shared" si="1"/>
        <v xml:space="preserve"> </v>
      </c>
      <c r="K22" s="137"/>
      <c r="L22" s="982"/>
      <c r="M22" s="986"/>
      <c r="N22" s="329" t="str">
        <f t="shared" si="2"/>
        <v xml:space="preserve"> </v>
      </c>
      <c r="O22" s="311"/>
      <c r="P22" s="2164"/>
      <c r="Q22" s="2165"/>
      <c r="R22" s="984"/>
      <c r="S22" s="2171" t="str">
        <f t="shared" si="3"/>
        <v xml:space="preserve"> </v>
      </c>
      <c r="T22" s="2172" t="str">
        <f t="shared" si="4"/>
        <v xml:space="preserve"> </v>
      </c>
      <c r="U22" s="218"/>
    </row>
    <row r="23" spans="2:21" ht="17.100000000000001" customHeight="1">
      <c r="B23" s="982"/>
      <c r="C23" s="986"/>
      <c r="D23" s="343" t="str">
        <f t="shared" si="5"/>
        <v xml:space="preserve"> </v>
      </c>
      <c r="E23" s="311"/>
      <c r="F23" s="1809"/>
      <c r="G23" s="1810"/>
      <c r="H23" s="984"/>
      <c r="I23" s="2191" t="str">
        <f t="shared" si="0"/>
        <v xml:space="preserve"> </v>
      </c>
      <c r="J23" s="2172" t="str">
        <f t="shared" si="1"/>
        <v xml:space="preserve"> </v>
      </c>
      <c r="K23" s="137"/>
      <c r="L23" s="982"/>
      <c r="M23" s="986"/>
      <c r="N23" s="329" t="str">
        <f t="shared" si="2"/>
        <v xml:space="preserve"> </v>
      </c>
      <c r="O23" s="311"/>
      <c r="P23" s="2164"/>
      <c r="Q23" s="2165"/>
      <c r="R23" s="984"/>
      <c r="S23" s="2171" t="str">
        <f t="shared" si="3"/>
        <v xml:space="preserve"> </v>
      </c>
      <c r="T23" s="2172" t="str">
        <f t="shared" si="4"/>
        <v xml:space="preserve"> </v>
      </c>
      <c r="U23" s="219"/>
    </row>
    <row r="24" spans="2:21" ht="17.100000000000001" customHeight="1">
      <c r="B24" s="982"/>
      <c r="C24" s="984"/>
      <c r="D24" s="342" t="str">
        <f t="shared" si="5"/>
        <v xml:space="preserve"> </v>
      </c>
      <c r="E24" s="311"/>
      <c r="F24" s="1809"/>
      <c r="G24" s="1810"/>
      <c r="H24" s="984"/>
      <c r="I24" s="2176" t="str">
        <f t="shared" si="0"/>
        <v xml:space="preserve"> </v>
      </c>
      <c r="J24" s="2170" t="str">
        <f t="shared" si="1"/>
        <v xml:space="preserve"> </v>
      </c>
      <c r="K24" s="137"/>
      <c r="L24" s="982"/>
      <c r="M24" s="984"/>
      <c r="N24" s="324" t="str">
        <f t="shared" si="2"/>
        <v xml:space="preserve"> </v>
      </c>
      <c r="O24" s="311"/>
      <c r="P24" s="2164"/>
      <c r="Q24" s="2165"/>
      <c r="R24" s="984"/>
      <c r="S24" s="2169" t="str">
        <f t="shared" si="3"/>
        <v xml:space="preserve"> </v>
      </c>
      <c r="T24" s="2170" t="str">
        <f t="shared" si="4"/>
        <v xml:space="preserve"> </v>
      </c>
      <c r="U24" s="219"/>
    </row>
    <row r="25" spans="2:21" ht="17.100000000000001" customHeight="1">
      <c r="B25" s="982"/>
      <c r="C25" s="987"/>
      <c r="D25" s="344" t="str">
        <f t="shared" si="5"/>
        <v xml:space="preserve"> </v>
      </c>
      <c r="E25" s="325"/>
      <c r="F25" s="1809"/>
      <c r="G25" s="1810"/>
      <c r="H25" s="984"/>
      <c r="I25" s="2176" t="str">
        <f t="shared" si="0"/>
        <v xml:space="preserve"> </v>
      </c>
      <c r="J25" s="2170" t="str">
        <f t="shared" si="1"/>
        <v xml:space="preserve"> </v>
      </c>
      <c r="K25" s="137"/>
      <c r="L25" s="982"/>
      <c r="M25" s="987"/>
      <c r="N25" s="326" t="str">
        <f t="shared" si="2"/>
        <v xml:space="preserve"> </v>
      </c>
      <c r="O25" s="325"/>
      <c r="P25" s="2164"/>
      <c r="Q25" s="2165"/>
      <c r="R25" s="984"/>
      <c r="S25" s="2169" t="str">
        <f t="shared" si="3"/>
        <v xml:space="preserve"> </v>
      </c>
      <c r="T25" s="2170" t="str">
        <f t="shared" si="4"/>
        <v xml:space="preserve"> </v>
      </c>
      <c r="U25" s="219"/>
    </row>
    <row r="26" spans="2:21" ht="17.100000000000001" customHeight="1">
      <c r="B26" s="982"/>
      <c r="C26" s="987"/>
      <c r="D26" s="344" t="str">
        <f t="shared" si="5"/>
        <v xml:space="preserve"> </v>
      </c>
      <c r="E26" s="327"/>
      <c r="F26" s="1809"/>
      <c r="G26" s="1810"/>
      <c r="H26" s="984"/>
      <c r="I26" s="2192" t="str">
        <f t="shared" si="0"/>
        <v xml:space="preserve"> </v>
      </c>
      <c r="J26" s="2187" t="str">
        <f t="shared" si="1"/>
        <v xml:space="preserve"> </v>
      </c>
      <c r="K26" s="137"/>
      <c r="L26" s="982"/>
      <c r="M26" s="987"/>
      <c r="N26" s="326" t="str">
        <f t="shared" si="2"/>
        <v xml:space="preserve"> </v>
      </c>
      <c r="O26" s="327"/>
      <c r="P26" s="2164"/>
      <c r="Q26" s="2165"/>
      <c r="R26" s="984"/>
      <c r="S26" s="2186" t="str">
        <f t="shared" si="3"/>
        <v xml:space="preserve"> </v>
      </c>
      <c r="T26" s="2187" t="str">
        <f t="shared" si="4"/>
        <v xml:space="preserve"> </v>
      </c>
      <c r="U26" s="219"/>
    </row>
    <row r="27" spans="2:21" ht="17.100000000000001" customHeight="1">
      <c r="B27" s="981"/>
      <c r="C27" s="988"/>
      <c r="D27" s="345" t="str">
        <f t="shared" si="5"/>
        <v xml:space="preserve"> </v>
      </c>
      <c r="E27" s="312"/>
      <c r="F27" s="1630"/>
      <c r="G27" s="1907"/>
      <c r="H27" s="978"/>
      <c r="I27" s="2193" t="str">
        <f t="shared" si="0"/>
        <v xml:space="preserve"> </v>
      </c>
      <c r="J27" s="2174" t="str">
        <f t="shared" si="1"/>
        <v xml:space="preserve"> </v>
      </c>
      <c r="K27" s="140"/>
      <c r="L27" s="981"/>
      <c r="M27" s="988"/>
      <c r="N27" s="309" t="str">
        <f t="shared" si="2"/>
        <v xml:space="preserve"> </v>
      </c>
      <c r="O27" s="312"/>
      <c r="P27" s="1874"/>
      <c r="Q27" s="1847"/>
      <c r="R27" s="978"/>
      <c r="S27" s="2173" t="str">
        <f t="shared" si="3"/>
        <v xml:space="preserve"> </v>
      </c>
      <c r="T27" s="2174" t="str">
        <f t="shared" si="4"/>
        <v xml:space="preserve"> </v>
      </c>
      <c r="U27" s="219"/>
    </row>
    <row r="28" spans="2:21" ht="24" customHeight="1">
      <c r="B28" s="200" t="s">
        <v>689</v>
      </c>
      <c r="C28" s="206"/>
      <c r="D28" s="141"/>
      <c r="E28" s="133"/>
      <c r="F28" s="125"/>
      <c r="G28" s="2190">
        <f>SUM(D13:D27)+SUM(I13:I27)</f>
        <v>0</v>
      </c>
      <c r="H28" s="2190"/>
      <c r="I28" s="2188"/>
      <c r="J28" s="159"/>
      <c r="K28" s="129"/>
      <c r="L28" s="315" t="s">
        <v>689</v>
      </c>
      <c r="M28" s="336"/>
      <c r="N28" s="141"/>
      <c r="O28" s="133"/>
      <c r="P28" s="153"/>
      <c r="Q28" s="2188">
        <f>SUM(N13:N27)+SUM(S13:S27)</f>
        <v>0</v>
      </c>
      <c r="R28" s="2188"/>
      <c r="S28" s="2188"/>
      <c r="T28" s="181"/>
      <c r="U28" s="161"/>
    </row>
    <row r="29" spans="2:21" ht="24" customHeight="1">
      <c r="B29" s="200" t="s">
        <v>694</v>
      </c>
      <c r="C29" s="206"/>
      <c r="D29" s="29"/>
      <c r="E29" s="136"/>
      <c r="F29" s="220" t="s">
        <v>987</v>
      </c>
      <c r="G29" s="2166">
        <f>IF(D7&gt;0,VLOOKUP(D7,GRPS,4,FALSE),"0")</f>
        <v>0</v>
      </c>
      <c r="H29" s="2166"/>
      <c r="I29" s="2166"/>
      <c r="J29" s="160"/>
      <c r="K29" s="156"/>
      <c r="L29" s="200" t="s">
        <v>693</v>
      </c>
      <c r="M29" s="206"/>
      <c r="N29" s="29"/>
      <c r="O29" s="136"/>
      <c r="P29" s="220" t="s">
        <v>987</v>
      </c>
      <c r="Q29" s="2166">
        <f>IF(N7&gt;0,VLOOKUP(N7,GRPS,4,FALSE),"0")</f>
        <v>0</v>
      </c>
      <c r="R29" s="2166"/>
      <c r="S29" s="2166"/>
      <c r="T29" s="158"/>
      <c r="U29" s="162"/>
    </row>
    <row r="30" spans="2:21" ht="11.25" customHeight="1">
      <c r="B30" s="200"/>
      <c r="C30" s="206"/>
      <c r="D30" s="29"/>
      <c r="E30" s="136"/>
      <c r="F30" s="221"/>
      <c r="G30" s="2188"/>
      <c r="H30" s="2188"/>
      <c r="I30" s="2188"/>
      <c r="J30" s="137"/>
      <c r="K30" s="156"/>
      <c r="L30" s="200"/>
      <c r="M30" s="206"/>
      <c r="N30" s="29"/>
      <c r="O30" s="136"/>
      <c r="P30" s="221"/>
      <c r="Q30" s="136"/>
      <c r="R30" s="136"/>
      <c r="S30" s="136"/>
      <c r="T30" s="136"/>
      <c r="U30" s="162"/>
    </row>
    <row r="31" spans="2:21" ht="33" customHeight="1">
      <c r="B31" s="316" t="s">
        <v>785</v>
      </c>
      <c r="C31" s="337"/>
      <c r="D31" s="29"/>
      <c r="E31" s="136"/>
      <c r="F31" s="222" t="s">
        <v>987</v>
      </c>
      <c r="G31" s="2188">
        <f>G28*G29*0.0375</f>
        <v>0</v>
      </c>
      <c r="H31" s="2188"/>
      <c r="I31" s="2189" t="e">
        <f>IF(F31&lt;=1,(G31*0.01013*F31),IF(F31&lt;=4,(G31*0.01013)+((G31*0.00668)*(F31-1)),(G31*0.01013)+(G31*0.00668*3)+((G31*0.00314)*(F31-4))))</f>
        <v>#VALUE!</v>
      </c>
      <c r="J31" s="160"/>
      <c r="K31" s="156"/>
      <c r="L31" s="316" t="s">
        <v>784</v>
      </c>
      <c r="M31" s="337"/>
      <c r="N31" s="29"/>
      <c r="O31" s="136"/>
      <c r="P31" s="222" t="s">
        <v>987</v>
      </c>
      <c r="Q31" s="2188">
        <f>Q28*Q29*0.0375</f>
        <v>0</v>
      </c>
      <c r="R31" s="2188"/>
      <c r="S31" s="2189" t="e">
        <f>IF(F31&lt;=1,(G31*0.01013*F31),IF(F31&lt;=4,(G31*0.01013)+((G31*0.00668)*(F31-1)),(G31*0.01013)+(G31*0.00668*3)+((G31*0.00314)*(F31-4))))</f>
        <v>#VALUE!</v>
      </c>
      <c r="T31" s="158"/>
      <c r="U31" s="162"/>
    </row>
    <row r="32" spans="2:21" ht="8.25" customHeight="1">
      <c r="B32" s="223"/>
      <c r="C32" s="338"/>
      <c r="D32" s="125"/>
      <c r="E32" s="139"/>
      <c r="F32" s="220"/>
      <c r="G32" s="139"/>
      <c r="H32" s="139"/>
      <c r="I32" s="139"/>
      <c r="J32" s="140"/>
      <c r="K32" s="155"/>
      <c r="L32" s="223"/>
      <c r="M32" s="338"/>
      <c r="N32" s="125"/>
      <c r="O32" s="139"/>
      <c r="P32" s="220"/>
      <c r="Q32" s="139"/>
      <c r="R32" s="139"/>
      <c r="S32" s="139"/>
      <c r="T32" s="139"/>
      <c r="U32" s="162"/>
    </row>
    <row r="33" spans="2:21" ht="4.5" customHeight="1">
      <c r="B33" s="224"/>
      <c r="C33" s="339"/>
      <c r="D33" s="153"/>
      <c r="E33" s="131"/>
      <c r="F33" s="225"/>
      <c r="G33" s="131"/>
      <c r="H33" s="131"/>
      <c r="I33" s="131"/>
      <c r="J33" s="132"/>
      <c r="K33" s="154"/>
      <c r="L33" s="224"/>
      <c r="M33" s="339"/>
      <c r="N33" s="153"/>
      <c r="O33" s="131"/>
      <c r="P33" s="225"/>
      <c r="Q33" s="131"/>
      <c r="R33" s="131"/>
      <c r="S33" s="131"/>
      <c r="T33" s="131"/>
      <c r="U33" s="162"/>
    </row>
    <row r="34" spans="2:21" ht="15.75">
      <c r="B34" s="331"/>
      <c r="C34" s="332"/>
      <c r="D34" s="1012" t="s">
        <v>223</v>
      </c>
      <c r="E34" s="332" t="s">
        <v>787</v>
      </c>
      <c r="F34" s="332"/>
      <c r="G34" s="332"/>
      <c r="H34" s="332"/>
      <c r="I34" s="332"/>
      <c r="J34" s="333"/>
      <c r="K34" s="132"/>
      <c r="L34" s="331"/>
      <c r="M34" s="332"/>
      <c r="N34" s="1012" t="s">
        <v>224</v>
      </c>
      <c r="O34" s="332" t="s">
        <v>787</v>
      </c>
      <c r="P34" s="332"/>
      <c r="Q34" s="332"/>
      <c r="R34" s="332"/>
      <c r="S34" s="332"/>
      <c r="T34" s="333"/>
      <c r="U34" s="162"/>
    </row>
    <row r="35" spans="2:21" ht="20.25" customHeight="1">
      <c r="B35" s="200" t="s">
        <v>690</v>
      </c>
      <c r="C35" s="206"/>
      <c r="D35" s="2162">
        <f>IF(D34&gt;0,VLOOKUP(D34,GRPS,3,FALSE)," ")</f>
        <v>0</v>
      </c>
      <c r="E35" s="2163"/>
      <c r="F35" s="2163"/>
      <c r="G35" s="2163"/>
      <c r="H35" s="2163"/>
      <c r="I35" s="2163"/>
      <c r="J35" s="137"/>
      <c r="K35" s="129"/>
      <c r="L35" s="200" t="s">
        <v>690</v>
      </c>
      <c r="M35" s="206"/>
      <c r="N35" s="2162">
        <f>IF(N34&gt;0,VLOOKUP(N34,GRPS,3,FALSE)," ")</f>
        <v>0</v>
      </c>
      <c r="O35" s="2163"/>
      <c r="P35" s="2163"/>
      <c r="Q35" s="2163"/>
      <c r="R35" s="2163"/>
      <c r="S35" s="2163"/>
      <c r="T35" s="136"/>
      <c r="U35" s="162"/>
    </row>
    <row r="36" spans="2:21" ht="1.5" customHeight="1">
      <c r="B36" s="210"/>
      <c r="C36" s="207"/>
      <c r="D36" s="321"/>
      <c r="E36" s="322"/>
      <c r="F36" s="322"/>
      <c r="G36" s="322"/>
      <c r="H36" s="322"/>
      <c r="I36" s="322"/>
      <c r="J36" s="137"/>
      <c r="K36" s="156"/>
      <c r="L36" s="210"/>
      <c r="M36" s="207"/>
      <c r="N36" s="321"/>
      <c r="O36" s="322"/>
      <c r="P36" s="322"/>
      <c r="Q36" s="322"/>
      <c r="R36" s="322"/>
      <c r="S36" s="322"/>
      <c r="T36" s="136"/>
      <c r="U36" s="162"/>
    </row>
    <row r="37" spans="2:21" ht="15.75" customHeight="1">
      <c r="B37" s="2181"/>
      <c r="C37" s="2182"/>
      <c r="D37" s="2182"/>
      <c r="E37" s="2182"/>
      <c r="F37" s="2182"/>
      <c r="G37" s="2182"/>
      <c r="H37" s="2182"/>
      <c r="I37" s="2182"/>
      <c r="J37" s="137"/>
      <c r="K37" s="156"/>
      <c r="L37" s="2181"/>
      <c r="M37" s="2182"/>
      <c r="N37" s="2182"/>
      <c r="O37" s="2182"/>
      <c r="P37" s="2182"/>
      <c r="Q37" s="2182"/>
      <c r="R37" s="2182"/>
      <c r="S37" s="2182"/>
      <c r="T37" s="136"/>
      <c r="U37" s="162"/>
    </row>
    <row r="38" spans="2:21" ht="5.25" customHeight="1">
      <c r="B38" s="151"/>
      <c r="C38" s="125"/>
      <c r="D38" s="125"/>
      <c r="E38" s="139"/>
      <c r="F38" s="139"/>
      <c r="G38" s="139"/>
      <c r="H38" s="139"/>
      <c r="I38" s="139"/>
      <c r="J38" s="137"/>
      <c r="K38" s="155"/>
      <c r="L38" s="151"/>
      <c r="M38" s="125"/>
      <c r="N38" s="125"/>
      <c r="O38" s="139"/>
      <c r="P38" s="139"/>
      <c r="Q38" s="139"/>
      <c r="R38" s="139"/>
      <c r="S38" s="139"/>
      <c r="T38" s="136"/>
      <c r="U38" s="162"/>
    </row>
    <row r="39" spans="2:21" ht="15.75" customHeight="1">
      <c r="B39" s="331" t="s">
        <v>712</v>
      </c>
      <c r="C39" s="333"/>
      <c r="D39" s="317" t="s">
        <v>713</v>
      </c>
      <c r="E39" s="128"/>
      <c r="F39" s="2185" t="s">
        <v>712</v>
      </c>
      <c r="G39" s="2185"/>
      <c r="H39" s="330"/>
      <c r="I39" s="1517" t="s">
        <v>713</v>
      </c>
      <c r="J39" s="1518"/>
      <c r="K39" s="318"/>
      <c r="L39" s="331" t="s">
        <v>712</v>
      </c>
      <c r="M39" s="333"/>
      <c r="N39" s="317" t="s">
        <v>713</v>
      </c>
      <c r="O39" s="128"/>
      <c r="P39" s="2185" t="s">
        <v>712</v>
      </c>
      <c r="Q39" s="2185"/>
      <c r="R39" s="330"/>
      <c r="S39" s="1517" t="s">
        <v>713</v>
      </c>
      <c r="T39" s="1518"/>
      <c r="U39" s="162"/>
    </row>
    <row r="40" spans="2:21" ht="17.100000000000001" customHeight="1">
      <c r="B40" s="979"/>
      <c r="C40" s="983"/>
      <c r="D40" s="323" t="str">
        <f>IF($B40&gt;0,VLOOKUP($B40,Signals,5,FALSE)," ")</f>
        <v xml:space="preserve"> </v>
      </c>
      <c r="E40" s="310"/>
      <c r="F40" s="1626"/>
      <c r="G40" s="1822"/>
      <c r="H40" s="980"/>
      <c r="I40" s="2167" t="str">
        <f t="shared" ref="I40:I54" si="6">IF(F40&gt;0,VLOOKUP(F40,Signals,5,FALSE)," ")</f>
        <v xml:space="preserve"> </v>
      </c>
      <c r="J40" s="2168" t="str">
        <f t="shared" ref="J40:J54" si="7">IF($B40&gt;0,VLOOKUP($B40,Signals,5,FALSE)," ")</f>
        <v xml:space="preserve"> </v>
      </c>
      <c r="K40" s="134"/>
      <c r="L40" s="979"/>
      <c r="M40" s="983"/>
      <c r="N40" s="323" t="str">
        <f t="shared" ref="N40:N54" si="8">IF(L40&gt;0,VLOOKUP(L40,Signals,5,FALSE)," ")</f>
        <v xml:space="preserve"> </v>
      </c>
      <c r="O40" s="310"/>
      <c r="P40" s="1626"/>
      <c r="Q40" s="1822"/>
      <c r="R40" s="980"/>
      <c r="S40" s="2167" t="str">
        <f t="shared" ref="S40:S54" si="9">IF(P40&gt;0,VLOOKUP(P40,Signals,5,FALSE)," ")</f>
        <v xml:space="preserve"> </v>
      </c>
      <c r="T40" s="2168" t="str">
        <f t="shared" ref="T40:T54" si="10">IF($B40&gt;0,VLOOKUP($B40,Signals,5,FALSE)," ")</f>
        <v xml:space="preserve"> </v>
      </c>
      <c r="U40" s="162"/>
    </row>
    <row r="41" spans="2:21" ht="17.100000000000001" customHeight="1">
      <c r="B41" s="977"/>
      <c r="C41" s="984"/>
      <c r="D41" s="324" t="str">
        <f>IF(B41&gt;0,VLOOKUP(B41,Signals,5,FALSE)," ")</f>
        <v xml:space="preserve"> </v>
      </c>
      <c r="E41" s="311"/>
      <c r="F41" s="1620"/>
      <c r="G41" s="1904"/>
      <c r="H41" s="984"/>
      <c r="I41" s="2169" t="str">
        <f t="shared" si="6"/>
        <v xml:space="preserve"> </v>
      </c>
      <c r="J41" s="2170" t="str">
        <f t="shared" si="7"/>
        <v xml:space="preserve"> </v>
      </c>
      <c r="K41" s="137"/>
      <c r="L41" s="977"/>
      <c r="M41" s="984"/>
      <c r="N41" s="324" t="str">
        <f t="shared" si="8"/>
        <v xml:space="preserve"> </v>
      </c>
      <c r="O41" s="311"/>
      <c r="P41" s="1620"/>
      <c r="Q41" s="1904"/>
      <c r="R41" s="984"/>
      <c r="S41" s="2169" t="str">
        <f t="shared" si="9"/>
        <v xml:space="preserve"> </v>
      </c>
      <c r="T41" s="2170" t="str">
        <f t="shared" si="10"/>
        <v xml:space="preserve"> </v>
      </c>
      <c r="U41" s="162"/>
    </row>
    <row r="42" spans="2:21" ht="17.100000000000001" customHeight="1">
      <c r="B42" s="977"/>
      <c r="C42" s="985"/>
      <c r="D42" s="323" t="str">
        <f t="shared" ref="D42:D54" si="11">IF($B42&gt;0,VLOOKUP($B42,Signals,5,FALSE)," ")</f>
        <v xml:space="preserve"> </v>
      </c>
      <c r="E42" s="311"/>
      <c r="F42" s="1620"/>
      <c r="G42" s="1904"/>
      <c r="H42" s="984"/>
      <c r="I42" s="2160" t="str">
        <f t="shared" si="6"/>
        <v xml:space="preserve"> </v>
      </c>
      <c r="J42" s="2161" t="str">
        <f t="shared" si="7"/>
        <v xml:space="preserve"> </v>
      </c>
      <c r="K42" s="137"/>
      <c r="L42" s="977"/>
      <c r="M42" s="985"/>
      <c r="N42" s="323" t="str">
        <f t="shared" si="8"/>
        <v xml:space="preserve"> </v>
      </c>
      <c r="O42" s="311"/>
      <c r="P42" s="1620"/>
      <c r="Q42" s="1904"/>
      <c r="R42" s="984"/>
      <c r="S42" s="2160" t="str">
        <f t="shared" si="9"/>
        <v xml:space="preserve"> </v>
      </c>
      <c r="T42" s="2161" t="str">
        <f t="shared" si="10"/>
        <v xml:space="preserve"> </v>
      </c>
      <c r="U42" s="162"/>
    </row>
    <row r="43" spans="2:21" ht="17.100000000000001" customHeight="1">
      <c r="B43" s="977"/>
      <c r="C43" s="986"/>
      <c r="D43" s="329" t="str">
        <f t="shared" si="11"/>
        <v xml:space="preserve"> </v>
      </c>
      <c r="E43" s="311"/>
      <c r="F43" s="1620"/>
      <c r="G43" s="1904"/>
      <c r="H43" s="984"/>
      <c r="I43" s="2169" t="str">
        <f t="shared" si="6"/>
        <v xml:space="preserve"> </v>
      </c>
      <c r="J43" s="2170" t="str">
        <f t="shared" si="7"/>
        <v xml:space="preserve"> </v>
      </c>
      <c r="K43" s="137"/>
      <c r="L43" s="977"/>
      <c r="M43" s="986"/>
      <c r="N43" s="329" t="str">
        <f t="shared" si="8"/>
        <v xml:space="preserve"> </v>
      </c>
      <c r="O43" s="311"/>
      <c r="P43" s="1620"/>
      <c r="Q43" s="1904"/>
      <c r="R43" s="984"/>
      <c r="S43" s="2169" t="str">
        <f t="shared" si="9"/>
        <v xml:space="preserve"> </v>
      </c>
      <c r="T43" s="2170" t="str">
        <f t="shared" si="10"/>
        <v xml:space="preserve"> </v>
      </c>
      <c r="U43" s="162"/>
    </row>
    <row r="44" spans="2:21" ht="17.100000000000001" customHeight="1">
      <c r="B44" s="976"/>
      <c r="C44" s="986"/>
      <c r="D44" s="329" t="str">
        <f t="shared" si="11"/>
        <v xml:space="preserve"> </v>
      </c>
      <c r="E44" s="311"/>
      <c r="F44" s="1620"/>
      <c r="G44" s="1904"/>
      <c r="H44" s="984"/>
      <c r="I44" s="2160" t="str">
        <f t="shared" si="6"/>
        <v xml:space="preserve"> </v>
      </c>
      <c r="J44" s="2161" t="str">
        <f t="shared" si="7"/>
        <v xml:space="preserve"> </v>
      </c>
      <c r="K44" s="137"/>
      <c r="L44" s="976"/>
      <c r="M44" s="986"/>
      <c r="N44" s="329" t="str">
        <f t="shared" si="8"/>
        <v xml:space="preserve"> </v>
      </c>
      <c r="O44" s="311"/>
      <c r="P44" s="1620"/>
      <c r="Q44" s="1904"/>
      <c r="R44" s="984"/>
      <c r="S44" s="2160" t="str">
        <f t="shared" si="9"/>
        <v xml:space="preserve"> </v>
      </c>
      <c r="T44" s="2161" t="str">
        <f t="shared" si="10"/>
        <v xml:space="preserve"> </v>
      </c>
      <c r="U44" s="162"/>
    </row>
    <row r="45" spans="2:21" ht="17.100000000000001" customHeight="1">
      <c r="B45" s="977"/>
      <c r="C45" s="986"/>
      <c r="D45" s="329" t="str">
        <f t="shared" si="11"/>
        <v xml:space="preserve"> </v>
      </c>
      <c r="E45" s="311"/>
      <c r="F45" s="1620"/>
      <c r="G45" s="1904"/>
      <c r="H45" s="984"/>
      <c r="I45" s="2169" t="str">
        <f t="shared" si="6"/>
        <v xml:space="preserve"> </v>
      </c>
      <c r="J45" s="2170" t="str">
        <f t="shared" si="7"/>
        <v xml:space="preserve"> </v>
      </c>
      <c r="K45" s="137"/>
      <c r="L45" s="977"/>
      <c r="M45" s="986"/>
      <c r="N45" s="329" t="str">
        <f t="shared" si="8"/>
        <v xml:space="preserve"> </v>
      </c>
      <c r="O45" s="311"/>
      <c r="P45" s="1620"/>
      <c r="Q45" s="1904"/>
      <c r="R45" s="984"/>
      <c r="S45" s="2169" t="str">
        <f t="shared" si="9"/>
        <v xml:space="preserve"> </v>
      </c>
      <c r="T45" s="2170" t="str">
        <f t="shared" si="10"/>
        <v xml:space="preserve"> </v>
      </c>
      <c r="U45" s="162"/>
    </row>
    <row r="46" spans="2:21" ht="17.100000000000001" customHeight="1">
      <c r="B46" s="976"/>
      <c r="C46" s="986"/>
      <c r="D46" s="329" t="str">
        <f t="shared" si="11"/>
        <v xml:space="preserve"> </v>
      </c>
      <c r="E46" s="311"/>
      <c r="F46" s="1620"/>
      <c r="G46" s="1904"/>
      <c r="H46" s="984"/>
      <c r="I46" s="2160" t="str">
        <f t="shared" si="6"/>
        <v xml:space="preserve"> </v>
      </c>
      <c r="J46" s="2161" t="str">
        <f t="shared" si="7"/>
        <v xml:space="preserve"> </v>
      </c>
      <c r="K46" s="137"/>
      <c r="L46" s="976"/>
      <c r="M46" s="986"/>
      <c r="N46" s="329" t="str">
        <f t="shared" si="8"/>
        <v xml:space="preserve"> </v>
      </c>
      <c r="O46" s="311"/>
      <c r="P46" s="1620"/>
      <c r="Q46" s="1904"/>
      <c r="R46" s="984"/>
      <c r="S46" s="2160" t="str">
        <f t="shared" si="9"/>
        <v xml:space="preserve"> </v>
      </c>
      <c r="T46" s="2161" t="str">
        <f t="shared" si="10"/>
        <v xml:space="preserve"> </v>
      </c>
      <c r="U46" s="162"/>
    </row>
    <row r="47" spans="2:21" ht="17.100000000000001" customHeight="1">
      <c r="B47" s="982"/>
      <c r="C47" s="986"/>
      <c r="D47" s="329" t="str">
        <f t="shared" si="11"/>
        <v xml:space="preserve"> </v>
      </c>
      <c r="E47" s="311"/>
      <c r="F47" s="1620"/>
      <c r="G47" s="1904"/>
      <c r="H47" s="984"/>
      <c r="I47" s="2171" t="str">
        <f t="shared" si="6"/>
        <v xml:space="preserve"> </v>
      </c>
      <c r="J47" s="2172" t="str">
        <f t="shared" si="7"/>
        <v xml:space="preserve"> </v>
      </c>
      <c r="K47" s="137"/>
      <c r="L47" s="982"/>
      <c r="M47" s="986"/>
      <c r="N47" s="329" t="str">
        <f t="shared" si="8"/>
        <v xml:space="preserve"> </v>
      </c>
      <c r="O47" s="311"/>
      <c r="P47" s="1620"/>
      <c r="Q47" s="1904"/>
      <c r="R47" s="984"/>
      <c r="S47" s="2171" t="str">
        <f t="shared" si="9"/>
        <v xml:space="preserve"> </v>
      </c>
      <c r="T47" s="2172" t="str">
        <f t="shared" si="10"/>
        <v xml:space="preserve"> </v>
      </c>
      <c r="U47" s="162"/>
    </row>
    <row r="48" spans="2:21" ht="17.100000000000001" customHeight="1">
      <c r="B48" s="982"/>
      <c r="C48" s="986"/>
      <c r="D48" s="329" t="str">
        <f t="shared" si="11"/>
        <v xml:space="preserve"> </v>
      </c>
      <c r="E48" s="311"/>
      <c r="F48" s="1620"/>
      <c r="G48" s="1904"/>
      <c r="H48" s="984"/>
      <c r="I48" s="2171" t="str">
        <f t="shared" si="6"/>
        <v xml:space="preserve"> </v>
      </c>
      <c r="J48" s="2172" t="str">
        <f t="shared" si="7"/>
        <v xml:space="preserve"> </v>
      </c>
      <c r="K48" s="137"/>
      <c r="L48" s="982"/>
      <c r="M48" s="986"/>
      <c r="N48" s="329" t="str">
        <f t="shared" si="8"/>
        <v xml:space="preserve"> </v>
      </c>
      <c r="O48" s="311"/>
      <c r="P48" s="1620"/>
      <c r="Q48" s="1904"/>
      <c r="R48" s="984"/>
      <c r="S48" s="2171" t="str">
        <f t="shared" si="9"/>
        <v xml:space="preserve"> </v>
      </c>
      <c r="T48" s="2172" t="str">
        <f t="shared" si="10"/>
        <v xml:space="preserve"> </v>
      </c>
      <c r="U48" s="162"/>
    </row>
    <row r="49" spans="2:21" ht="17.100000000000001" customHeight="1">
      <c r="B49" s="982"/>
      <c r="C49" s="986"/>
      <c r="D49" s="329" t="str">
        <f t="shared" si="11"/>
        <v xml:space="preserve"> </v>
      </c>
      <c r="E49" s="311"/>
      <c r="F49" s="1620"/>
      <c r="G49" s="1904"/>
      <c r="H49" s="984"/>
      <c r="I49" s="2171" t="str">
        <f t="shared" si="6"/>
        <v xml:space="preserve"> </v>
      </c>
      <c r="J49" s="2172" t="str">
        <f t="shared" si="7"/>
        <v xml:space="preserve"> </v>
      </c>
      <c r="K49" s="137"/>
      <c r="L49" s="982"/>
      <c r="M49" s="986"/>
      <c r="N49" s="329" t="str">
        <f t="shared" si="8"/>
        <v xml:space="preserve"> </v>
      </c>
      <c r="O49" s="311"/>
      <c r="P49" s="1620"/>
      <c r="Q49" s="1904"/>
      <c r="R49" s="984"/>
      <c r="S49" s="2171" t="str">
        <f t="shared" si="9"/>
        <v xml:space="preserve"> </v>
      </c>
      <c r="T49" s="2172" t="str">
        <f t="shared" si="10"/>
        <v xml:space="preserve"> </v>
      </c>
      <c r="U49" s="162"/>
    </row>
    <row r="50" spans="2:21" ht="17.100000000000001" customHeight="1">
      <c r="B50" s="982"/>
      <c r="C50" s="986"/>
      <c r="D50" s="329" t="str">
        <f t="shared" si="11"/>
        <v xml:space="preserve"> </v>
      </c>
      <c r="E50" s="311"/>
      <c r="F50" s="1620"/>
      <c r="G50" s="1904"/>
      <c r="H50" s="984"/>
      <c r="I50" s="2171" t="str">
        <f t="shared" si="6"/>
        <v xml:space="preserve"> </v>
      </c>
      <c r="J50" s="2172" t="str">
        <f t="shared" si="7"/>
        <v xml:space="preserve"> </v>
      </c>
      <c r="K50" s="137"/>
      <c r="L50" s="982"/>
      <c r="M50" s="986"/>
      <c r="N50" s="329" t="str">
        <f t="shared" si="8"/>
        <v xml:space="preserve"> </v>
      </c>
      <c r="O50" s="311"/>
      <c r="P50" s="1620"/>
      <c r="Q50" s="1904"/>
      <c r="R50" s="984"/>
      <c r="S50" s="2171" t="str">
        <f t="shared" si="9"/>
        <v xml:space="preserve"> </v>
      </c>
      <c r="T50" s="2172" t="str">
        <f t="shared" si="10"/>
        <v xml:space="preserve"> </v>
      </c>
      <c r="U50" s="162"/>
    </row>
    <row r="51" spans="2:21" ht="17.100000000000001" customHeight="1">
      <c r="B51" s="982"/>
      <c r="C51" s="984"/>
      <c r="D51" s="324" t="str">
        <f t="shared" si="11"/>
        <v xml:space="preserve"> </v>
      </c>
      <c r="E51" s="311"/>
      <c r="F51" s="1620"/>
      <c r="G51" s="1904"/>
      <c r="H51" s="984"/>
      <c r="I51" s="2169" t="str">
        <f t="shared" si="6"/>
        <v xml:space="preserve"> </v>
      </c>
      <c r="J51" s="2170" t="str">
        <f t="shared" si="7"/>
        <v xml:space="preserve"> </v>
      </c>
      <c r="K51" s="137"/>
      <c r="L51" s="982"/>
      <c r="M51" s="984"/>
      <c r="N51" s="324" t="str">
        <f t="shared" si="8"/>
        <v xml:space="preserve"> </v>
      </c>
      <c r="O51" s="311"/>
      <c r="P51" s="1620"/>
      <c r="Q51" s="1904"/>
      <c r="R51" s="984"/>
      <c r="S51" s="2169" t="str">
        <f t="shared" si="9"/>
        <v xml:space="preserve"> </v>
      </c>
      <c r="T51" s="2170" t="str">
        <f t="shared" si="10"/>
        <v xml:space="preserve"> </v>
      </c>
      <c r="U51" s="162"/>
    </row>
    <row r="52" spans="2:21" ht="17.100000000000001" customHeight="1">
      <c r="B52" s="982"/>
      <c r="C52" s="987"/>
      <c r="D52" s="326" t="str">
        <f t="shared" si="11"/>
        <v xml:space="preserve"> </v>
      </c>
      <c r="E52" s="325"/>
      <c r="F52" s="1620"/>
      <c r="G52" s="1904"/>
      <c r="H52" s="984"/>
      <c r="I52" s="2169" t="str">
        <f t="shared" si="6"/>
        <v xml:space="preserve"> </v>
      </c>
      <c r="J52" s="2170" t="str">
        <f t="shared" si="7"/>
        <v xml:space="preserve"> </v>
      </c>
      <c r="K52" s="137"/>
      <c r="L52" s="982"/>
      <c r="M52" s="987"/>
      <c r="N52" s="326" t="str">
        <f t="shared" si="8"/>
        <v xml:space="preserve"> </v>
      </c>
      <c r="O52" s="325"/>
      <c r="P52" s="1620"/>
      <c r="Q52" s="1904"/>
      <c r="R52" s="984"/>
      <c r="S52" s="2169" t="str">
        <f t="shared" si="9"/>
        <v xml:space="preserve"> </v>
      </c>
      <c r="T52" s="2170" t="str">
        <f t="shared" si="10"/>
        <v xml:space="preserve"> </v>
      </c>
      <c r="U52" s="162"/>
    </row>
    <row r="53" spans="2:21" ht="17.100000000000001" customHeight="1">
      <c r="B53" s="982"/>
      <c r="C53" s="987"/>
      <c r="D53" s="326" t="str">
        <f t="shared" si="11"/>
        <v xml:space="preserve"> </v>
      </c>
      <c r="E53" s="327"/>
      <c r="F53" s="1620"/>
      <c r="G53" s="1904"/>
      <c r="H53" s="984"/>
      <c r="I53" s="2186" t="str">
        <f t="shared" si="6"/>
        <v xml:space="preserve"> </v>
      </c>
      <c r="J53" s="2187" t="str">
        <f t="shared" si="7"/>
        <v xml:space="preserve"> </v>
      </c>
      <c r="K53" s="137"/>
      <c r="L53" s="982"/>
      <c r="M53" s="987"/>
      <c r="N53" s="326" t="str">
        <f t="shared" si="8"/>
        <v xml:space="preserve"> </v>
      </c>
      <c r="O53" s="327"/>
      <c r="P53" s="1620"/>
      <c r="Q53" s="1904"/>
      <c r="R53" s="984"/>
      <c r="S53" s="2186" t="str">
        <f t="shared" si="9"/>
        <v xml:space="preserve"> </v>
      </c>
      <c r="T53" s="2187" t="str">
        <f t="shared" si="10"/>
        <v xml:space="preserve"> </v>
      </c>
      <c r="U53" s="162"/>
    </row>
    <row r="54" spans="2:21" ht="17.100000000000001" customHeight="1">
      <c r="B54" s="981"/>
      <c r="C54" s="988"/>
      <c r="D54" s="309" t="str">
        <f t="shared" si="11"/>
        <v xml:space="preserve"> </v>
      </c>
      <c r="E54" s="312"/>
      <c r="F54" s="2198"/>
      <c r="G54" s="2199"/>
      <c r="H54" s="978"/>
      <c r="I54" s="2173" t="str">
        <f t="shared" si="6"/>
        <v xml:space="preserve"> </v>
      </c>
      <c r="J54" s="2174" t="str">
        <f t="shared" si="7"/>
        <v xml:space="preserve"> </v>
      </c>
      <c r="K54" s="140"/>
      <c r="L54" s="981"/>
      <c r="M54" s="988"/>
      <c r="N54" s="309" t="str">
        <f t="shared" si="8"/>
        <v xml:space="preserve"> </v>
      </c>
      <c r="O54" s="312"/>
      <c r="P54" s="2198"/>
      <c r="Q54" s="2199"/>
      <c r="R54" s="978"/>
      <c r="S54" s="2173" t="str">
        <f t="shared" si="9"/>
        <v xml:space="preserve"> </v>
      </c>
      <c r="T54" s="2174" t="str">
        <f t="shared" si="10"/>
        <v xml:space="preserve"> </v>
      </c>
      <c r="U54" s="162"/>
    </row>
    <row r="55" spans="2:21" ht="24" customHeight="1">
      <c r="B55" s="315" t="s">
        <v>689</v>
      </c>
      <c r="C55" s="336"/>
      <c r="D55" s="141"/>
      <c r="E55" s="133"/>
      <c r="F55" s="153"/>
      <c r="G55" s="2188">
        <f>SUM(D40:D54)+SUM(I40:I54)</f>
        <v>0</v>
      </c>
      <c r="H55" s="2188"/>
      <c r="I55" s="2188"/>
      <c r="J55" s="159"/>
      <c r="K55" s="129"/>
      <c r="L55" s="315" t="s">
        <v>689</v>
      </c>
      <c r="M55" s="336"/>
      <c r="N55" s="141"/>
      <c r="O55" s="133"/>
      <c r="P55" s="153"/>
      <c r="Q55" s="2188">
        <f>SUM(N40:N54)+SUM(S40:S54)</f>
        <v>0</v>
      </c>
      <c r="R55" s="2188"/>
      <c r="S55" s="2188"/>
      <c r="T55" s="181"/>
      <c r="U55" s="162"/>
    </row>
    <row r="56" spans="2:21" ht="24" customHeight="1">
      <c r="B56" s="200" t="s">
        <v>688</v>
      </c>
      <c r="C56" s="206"/>
      <c r="D56" s="29"/>
      <c r="E56" s="136"/>
      <c r="F56" s="220" t="s">
        <v>987</v>
      </c>
      <c r="G56" s="2166">
        <f>IF(D34&gt;0,VLOOKUP(D34,GRPS,4,FALSE),"0")</f>
        <v>0</v>
      </c>
      <c r="H56" s="2166"/>
      <c r="I56" s="2166"/>
      <c r="J56" s="160"/>
      <c r="K56" s="156"/>
      <c r="L56" s="200" t="s">
        <v>687</v>
      </c>
      <c r="M56" s="206"/>
      <c r="N56" s="29"/>
      <c r="O56" s="136"/>
      <c r="P56" s="220" t="s">
        <v>987</v>
      </c>
      <c r="Q56" s="2166">
        <f>IF(N34&gt;0,VLOOKUP(N34,GRPS,4,FALSE),"0")</f>
        <v>0</v>
      </c>
      <c r="R56" s="2166"/>
      <c r="S56" s="2166"/>
      <c r="T56" s="158"/>
      <c r="U56" s="162"/>
    </row>
    <row r="57" spans="2:21" ht="11.25" customHeight="1">
      <c r="B57" s="200"/>
      <c r="C57" s="206"/>
      <c r="D57" s="29"/>
      <c r="E57" s="136"/>
      <c r="F57" s="221"/>
      <c r="G57" s="2188"/>
      <c r="H57" s="2188"/>
      <c r="I57" s="2188"/>
      <c r="J57" s="137"/>
      <c r="K57" s="156"/>
      <c r="L57" s="200"/>
      <c r="M57" s="206"/>
      <c r="N57" s="29"/>
      <c r="O57" s="136"/>
      <c r="P57" s="221"/>
      <c r="Q57" s="136"/>
      <c r="R57" s="136"/>
      <c r="S57" s="136"/>
      <c r="T57" s="136"/>
      <c r="U57" s="162"/>
    </row>
    <row r="58" spans="2:21" ht="36" customHeight="1">
      <c r="B58" s="316" t="s">
        <v>782</v>
      </c>
      <c r="C58" s="337"/>
      <c r="D58" s="29"/>
      <c r="E58" s="136"/>
      <c r="F58" s="222" t="s">
        <v>987</v>
      </c>
      <c r="G58" s="2188">
        <f>G55*G56*0.0375</f>
        <v>0</v>
      </c>
      <c r="H58" s="2188"/>
      <c r="I58" s="2189" t="e">
        <f>IF(F31&lt;=1,(G31*0.01013*F31),IF(F31&lt;=4,(G31*0.01013)+((G31*0.00668)*(F31-1)),(G31*0.01013)+(G31*0.00668*3)+((G31*0.00314)*(F31-4))))</f>
        <v>#VALUE!</v>
      </c>
      <c r="J58" s="160"/>
      <c r="K58" s="156"/>
      <c r="L58" s="316" t="s">
        <v>783</v>
      </c>
      <c r="M58" s="337"/>
      <c r="N58" s="29"/>
      <c r="O58" s="136"/>
      <c r="P58" s="222" t="s">
        <v>987</v>
      </c>
      <c r="Q58" s="2188">
        <f>Q55*Q56*0.0375</f>
        <v>0</v>
      </c>
      <c r="R58" s="2188"/>
      <c r="S58" s="2189" t="e">
        <f>IF(F31&lt;=1,(G31*0.01013*F31),IF(F31&lt;=4,(G31*0.01013)+((G31*0.00668)*(F31-1)),(G31*0.01013)+(G31*0.00668*3)+((G31*0.00314)*(F31-4))))</f>
        <v>#VALUE!</v>
      </c>
      <c r="T58" s="158"/>
      <c r="U58" s="162"/>
    </row>
    <row r="59" spans="2:21" ht="15.75">
      <c r="B59" s="223"/>
      <c r="C59" s="338"/>
      <c r="D59" s="125"/>
      <c r="E59" s="139"/>
      <c r="F59" s="220"/>
      <c r="G59" s="139"/>
      <c r="H59" s="139"/>
      <c r="I59" s="139"/>
      <c r="J59" s="140"/>
      <c r="K59" s="155"/>
      <c r="L59" s="223"/>
      <c r="M59" s="338"/>
      <c r="N59" s="125"/>
      <c r="O59" s="139"/>
      <c r="P59" s="220"/>
      <c r="Q59" s="139"/>
      <c r="R59" s="139"/>
      <c r="S59" s="139"/>
      <c r="T59" s="139"/>
      <c r="U59" s="162"/>
    </row>
    <row r="60" spans="2:21" ht="22.5" customHeight="1">
      <c r="B60" s="203"/>
      <c r="C60" s="340"/>
      <c r="D60" s="141"/>
      <c r="E60" s="133"/>
      <c r="F60" s="226"/>
      <c r="G60" s="133"/>
      <c r="H60" s="133"/>
      <c r="I60" s="133"/>
      <c r="J60" s="133"/>
      <c r="K60" s="133"/>
      <c r="L60" s="226"/>
      <c r="M60" s="226"/>
      <c r="N60" s="133"/>
      <c r="O60" s="133"/>
      <c r="P60" s="133"/>
      <c r="Q60" s="226"/>
      <c r="R60" s="226"/>
      <c r="S60" s="133"/>
      <c r="T60" s="199"/>
      <c r="U60" s="162"/>
    </row>
    <row r="61" spans="2:21" ht="15.75">
      <c r="B61" s="316" t="s">
        <v>786</v>
      </c>
      <c r="C61" s="337"/>
      <c r="D61" s="29"/>
      <c r="E61" s="136"/>
      <c r="F61" s="136"/>
      <c r="G61" s="136"/>
      <c r="H61" s="136"/>
      <c r="I61" s="136"/>
      <c r="J61" s="136"/>
      <c r="K61" s="136"/>
      <c r="L61" s="136"/>
      <c r="M61" s="136"/>
      <c r="N61" s="136"/>
      <c r="O61" s="136"/>
      <c r="P61" s="157"/>
      <c r="Q61" s="2209"/>
      <c r="R61" s="2210"/>
      <c r="S61" s="2211"/>
      <c r="T61" s="194"/>
      <c r="U61" s="162"/>
    </row>
    <row r="62" spans="2:21" ht="12" customHeight="1">
      <c r="B62" s="200" t="s">
        <v>672</v>
      </c>
      <c r="C62" s="206"/>
      <c r="D62" s="29"/>
      <c r="E62" s="136"/>
      <c r="F62" s="136"/>
      <c r="G62" s="136"/>
      <c r="H62" s="136"/>
      <c r="I62" s="136"/>
      <c r="J62" s="136"/>
      <c r="K62" s="136"/>
      <c r="L62" s="136"/>
      <c r="M62" s="136"/>
      <c r="N62" s="136"/>
      <c r="O62" s="136"/>
      <c r="P62" s="227" t="s">
        <v>987</v>
      </c>
      <c r="Q62" s="2212"/>
      <c r="R62" s="2212"/>
      <c r="S62" s="2213"/>
      <c r="T62" s="194"/>
      <c r="U62" s="162"/>
    </row>
    <row r="63" spans="2:21" ht="5.25" customHeight="1">
      <c r="B63" s="210"/>
      <c r="C63" s="207"/>
      <c r="D63" s="29"/>
      <c r="E63" s="136"/>
      <c r="F63" s="136"/>
      <c r="G63" s="136"/>
      <c r="H63" s="136"/>
      <c r="I63" s="136"/>
      <c r="J63" s="136"/>
      <c r="K63" s="136"/>
      <c r="L63" s="136"/>
      <c r="M63" s="136"/>
      <c r="N63" s="136"/>
      <c r="O63" s="136"/>
      <c r="P63" s="138"/>
      <c r="Q63" s="220"/>
      <c r="R63" s="220"/>
      <c r="S63" s="140"/>
      <c r="T63" s="194"/>
      <c r="U63" s="162"/>
    </row>
    <row r="64" spans="2:21" ht="5.25" customHeight="1">
      <c r="B64" s="151"/>
      <c r="C64" s="125"/>
      <c r="D64" s="125"/>
      <c r="E64" s="139"/>
      <c r="F64" s="139"/>
      <c r="G64" s="139"/>
      <c r="H64" s="139"/>
      <c r="I64" s="139"/>
      <c r="J64" s="139"/>
      <c r="K64" s="139"/>
      <c r="L64" s="139"/>
      <c r="M64" s="139"/>
      <c r="N64" s="139"/>
      <c r="O64" s="139"/>
      <c r="P64" s="139"/>
      <c r="Q64" s="139"/>
      <c r="R64" s="139"/>
      <c r="S64" s="139"/>
      <c r="T64" s="196"/>
      <c r="U64" s="163"/>
    </row>
    <row r="65" spans="2:19">
      <c r="B65" s="123"/>
      <c r="C65" s="123"/>
      <c r="D65" s="123"/>
      <c r="E65" s="150"/>
      <c r="F65" s="150"/>
      <c r="G65" s="150"/>
      <c r="H65" s="150"/>
      <c r="I65" s="150"/>
      <c r="J65" s="150"/>
      <c r="K65" s="150"/>
      <c r="L65" s="150"/>
      <c r="M65" s="150"/>
      <c r="N65" s="150"/>
      <c r="O65" s="150"/>
      <c r="P65" s="150"/>
      <c r="Q65" s="150"/>
      <c r="R65" s="150"/>
      <c r="S65" s="150"/>
    </row>
    <row r="66" spans="2:19">
      <c r="B66" s="123"/>
      <c r="C66" s="123"/>
      <c r="D66" s="123"/>
      <c r="E66" s="150"/>
      <c r="F66" s="150"/>
      <c r="G66" s="150"/>
      <c r="H66" s="150"/>
      <c r="I66" s="150"/>
      <c r="J66" s="150"/>
      <c r="K66" s="150"/>
      <c r="L66" s="150"/>
      <c r="M66" s="150"/>
      <c r="N66" s="150"/>
      <c r="O66" s="150"/>
      <c r="P66" s="150"/>
      <c r="Q66" s="150"/>
      <c r="R66" s="150"/>
      <c r="S66" s="150"/>
    </row>
    <row r="67" spans="2:19">
      <c r="B67" s="123"/>
      <c r="C67" s="123"/>
      <c r="D67" s="123"/>
      <c r="E67" s="150"/>
      <c r="F67" s="150"/>
      <c r="G67" s="150"/>
      <c r="H67" s="150"/>
      <c r="I67" s="150"/>
      <c r="J67" s="150"/>
      <c r="K67" s="150"/>
      <c r="L67" s="150"/>
      <c r="M67" s="150"/>
      <c r="N67" s="150"/>
      <c r="O67" s="150"/>
      <c r="P67" s="150"/>
      <c r="Q67" s="150"/>
      <c r="R67" s="150"/>
      <c r="S67" s="150"/>
    </row>
  </sheetData>
  <sheetProtection sheet="1" objects="1" scenarios="1"/>
  <mergeCells count="154">
    <mergeCell ref="F13:G13"/>
    <mergeCell ref="I13:J13"/>
    <mergeCell ref="S14:T14"/>
    <mergeCell ref="F12:G12"/>
    <mergeCell ref="U3:U4"/>
    <mergeCell ref="B6:T6"/>
    <mergeCell ref="U6:U8"/>
    <mergeCell ref="D8:I8"/>
    <mergeCell ref="N8:S8"/>
    <mergeCell ref="B10:I10"/>
    <mergeCell ref="F14:G14"/>
    <mergeCell ref="L10:S10"/>
    <mergeCell ref="S13:T13"/>
    <mergeCell ref="I12:J12"/>
    <mergeCell ref="P12:Q12"/>
    <mergeCell ref="S12:T12"/>
    <mergeCell ref="P13:Q13"/>
    <mergeCell ref="I14:J14"/>
    <mergeCell ref="P14:Q14"/>
    <mergeCell ref="P16:Q16"/>
    <mergeCell ref="S16:T16"/>
    <mergeCell ref="F19:G19"/>
    <mergeCell ref="S19:T19"/>
    <mergeCell ref="P20:Q20"/>
    <mergeCell ref="I15:J15"/>
    <mergeCell ref="I20:J20"/>
    <mergeCell ref="I19:J19"/>
    <mergeCell ref="F17:G17"/>
    <mergeCell ref="I17:J17"/>
    <mergeCell ref="F15:G15"/>
    <mergeCell ref="P17:Q17"/>
    <mergeCell ref="S15:T15"/>
    <mergeCell ref="P15:Q15"/>
    <mergeCell ref="S17:T17"/>
    <mergeCell ref="F16:G16"/>
    <mergeCell ref="I16:J16"/>
    <mergeCell ref="F18:G18"/>
    <mergeCell ref="I18:J18"/>
    <mergeCell ref="F20:G20"/>
    <mergeCell ref="S21:T21"/>
    <mergeCell ref="S20:T20"/>
    <mergeCell ref="P19:Q19"/>
    <mergeCell ref="P18:Q18"/>
    <mergeCell ref="S18:T18"/>
    <mergeCell ref="I21:J21"/>
    <mergeCell ref="F21:G21"/>
    <mergeCell ref="P25:Q25"/>
    <mergeCell ref="P21:Q21"/>
    <mergeCell ref="F25:G25"/>
    <mergeCell ref="I25:J25"/>
    <mergeCell ref="I23:J23"/>
    <mergeCell ref="F23:G23"/>
    <mergeCell ref="F24:G24"/>
    <mergeCell ref="P24:Q24"/>
    <mergeCell ref="S23:T23"/>
    <mergeCell ref="S24:T24"/>
    <mergeCell ref="S25:T25"/>
    <mergeCell ref="P23:Q23"/>
    <mergeCell ref="I24:J24"/>
    <mergeCell ref="F22:G22"/>
    <mergeCell ref="I22:J22"/>
    <mergeCell ref="P22:Q22"/>
    <mergeCell ref="S22:T22"/>
    <mergeCell ref="G29:I29"/>
    <mergeCell ref="Q29:S29"/>
    <mergeCell ref="P39:Q39"/>
    <mergeCell ref="S39:T39"/>
    <mergeCell ref="N35:S35"/>
    <mergeCell ref="D35:I35"/>
    <mergeCell ref="F27:G27"/>
    <mergeCell ref="I27:J27"/>
    <mergeCell ref="F26:G26"/>
    <mergeCell ref="I26:J26"/>
    <mergeCell ref="S27:T27"/>
    <mergeCell ref="P27:Q27"/>
    <mergeCell ref="G30:I30"/>
    <mergeCell ref="B37:I37"/>
    <mergeCell ref="Q31:S31"/>
    <mergeCell ref="G28:I28"/>
    <mergeCell ref="Q28:S28"/>
    <mergeCell ref="P26:Q26"/>
    <mergeCell ref="S26:T26"/>
    <mergeCell ref="G31:I31"/>
    <mergeCell ref="F39:G39"/>
    <mergeCell ref="L37:S37"/>
    <mergeCell ref="I39:J39"/>
    <mergeCell ref="S40:T40"/>
    <mergeCell ref="P40:Q40"/>
    <mergeCell ref="S42:T42"/>
    <mergeCell ref="F43:G43"/>
    <mergeCell ref="I43:J43"/>
    <mergeCell ref="P43:Q43"/>
    <mergeCell ref="S43:T43"/>
    <mergeCell ref="F42:G42"/>
    <mergeCell ref="P42:Q42"/>
    <mergeCell ref="F41:G41"/>
    <mergeCell ref="I41:J41"/>
    <mergeCell ref="P41:Q41"/>
    <mergeCell ref="F40:G40"/>
    <mergeCell ref="I40:J40"/>
    <mergeCell ref="S41:T41"/>
    <mergeCell ref="I42:J42"/>
    <mergeCell ref="F44:G44"/>
    <mergeCell ref="I44:J44"/>
    <mergeCell ref="P44:Q44"/>
    <mergeCell ref="S44:T44"/>
    <mergeCell ref="S45:T45"/>
    <mergeCell ref="F46:G46"/>
    <mergeCell ref="F45:G45"/>
    <mergeCell ref="I45:J45"/>
    <mergeCell ref="P45:Q45"/>
    <mergeCell ref="P47:Q47"/>
    <mergeCell ref="P46:Q46"/>
    <mergeCell ref="P49:Q49"/>
    <mergeCell ref="I46:J46"/>
    <mergeCell ref="I50:J50"/>
    <mergeCell ref="P50:Q50"/>
    <mergeCell ref="S50:T50"/>
    <mergeCell ref="F47:G47"/>
    <mergeCell ref="P48:Q48"/>
    <mergeCell ref="I47:J47"/>
    <mergeCell ref="S47:T47"/>
    <mergeCell ref="I49:J49"/>
    <mergeCell ref="S46:T46"/>
    <mergeCell ref="S49:T49"/>
    <mergeCell ref="S48:T48"/>
    <mergeCell ref="F48:G48"/>
    <mergeCell ref="I48:J48"/>
    <mergeCell ref="F49:G49"/>
    <mergeCell ref="F50:G50"/>
    <mergeCell ref="F53:G53"/>
    <mergeCell ref="I53:J53"/>
    <mergeCell ref="P53:Q53"/>
    <mergeCell ref="S53:T53"/>
    <mergeCell ref="F51:G51"/>
    <mergeCell ref="Q61:S62"/>
    <mergeCell ref="F54:G54"/>
    <mergeCell ref="I54:J54"/>
    <mergeCell ref="P54:Q54"/>
    <mergeCell ref="S54:T54"/>
    <mergeCell ref="Q56:S56"/>
    <mergeCell ref="I52:J52"/>
    <mergeCell ref="Q58:S58"/>
    <mergeCell ref="S51:T51"/>
    <mergeCell ref="G58:I58"/>
    <mergeCell ref="P52:Q52"/>
    <mergeCell ref="S52:T52"/>
    <mergeCell ref="F52:G52"/>
    <mergeCell ref="I51:J51"/>
    <mergeCell ref="P51:Q51"/>
    <mergeCell ref="G55:I55"/>
    <mergeCell ref="Q55:S55"/>
    <mergeCell ref="G56:I56"/>
    <mergeCell ref="G57:I57"/>
  </mergeCells>
  <conditionalFormatting sqref="C13:D27 C40:D54 M13:N27 M40:N54 H14:H26 H41:H53 R14:R26 R41:R53">
    <cfRule type="cellIs" dxfId="3419" priority="114" operator="equal">
      <formula>"varies"</formula>
    </cfRule>
  </conditionalFormatting>
  <conditionalFormatting sqref="C13:D27 C40:D54 M13:N27 M40:N54 H14:H26 H41:H53 R14:R26 R41:R53">
    <cfRule type="cellIs" dxfId="3418" priority="113" operator="equal">
      <formula>"varies"</formula>
    </cfRule>
  </conditionalFormatting>
  <conditionalFormatting sqref="C13:D27 C40:D54 M13:N27 M40:N54 H14:H26 H41:H53 R14:R26 R41:R53">
    <cfRule type="cellIs" dxfId="3417" priority="112" operator="equal">
      <formula>"varies"</formula>
    </cfRule>
  </conditionalFormatting>
  <conditionalFormatting sqref="C13:D27 C40:D54 M13:N27 M40:N54 H14:H26 H41:H53 R14:R26 R41:R53">
    <cfRule type="cellIs" dxfId="3416" priority="111" operator="equal">
      <formula>"varies"</formula>
    </cfRule>
  </conditionalFormatting>
  <conditionalFormatting sqref="C13:D27 C40:D54 M13:N27 M40:N54 H14:H26 H41:H53 R14:R26 R41:R53">
    <cfRule type="cellIs" dxfId="3415" priority="110" operator="equal">
      <formula>"varies"</formula>
    </cfRule>
  </conditionalFormatting>
  <conditionalFormatting sqref="C13:D27 C40:D54 M13:N27 M40:N54 H14:H26 H41:H53 R14:R26 R41:R53">
    <cfRule type="cellIs" dxfId="3414" priority="109" operator="equal">
      <formula>"varies"</formula>
    </cfRule>
  </conditionalFormatting>
  <conditionalFormatting sqref="C13:D27 C40:D54 M13:N27 M40:N54 H14:H26 H41:H53 R14:R26 R41:R53">
    <cfRule type="cellIs" dxfId="3413" priority="108" operator="equal">
      <formula>"varies"</formula>
    </cfRule>
  </conditionalFormatting>
  <conditionalFormatting sqref="C13:D27 C40:D54 M13:N27 M40:N54 H14:H26 H41:H53 R14:R26 R41:R53">
    <cfRule type="cellIs" dxfId="3412" priority="107" operator="equal">
      <formula>"varies"</formula>
    </cfRule>
  </conditionalFormatting>
  <conditionalFormatting sqref="D13:D27">
    <cfRule type="cellIs" dxfId="3411" priority="106" operator="equal">
      <formula>"varies"</formula>
    </cfRule>
  </conditionalFormatting>
  <conditionalFormatting sqref="N13:N27">
    <cfRule type="cellIs" dxfId="3410" priority="105" operator="equal">
      <formula>"varies"</formula>
    </cfRule>
  </conditionalFormatting>
  <conditionalFormatting sqref="N40:N54">
    <cfRule type="cellIs" dxfId="3409" priority="104" operator="equal">
      <formula>"varies"</formula>
    </cfRule>
  </conditionalFormatting>
  <conditionalFormatting sqref="N40:N54">
    <cfRule type="cellIs" dxfId="3408" priority="103" operator="equal">
      <formula>"varies"</formula>
    </cfRule>
  </conditionalFormatting>
  <conditionalFormatting sqref="D40:D54">
    <cfRule type="cellIs" dxfId="3407" priority="102" operator="equal">
      <formula>"varies"</formula>
    </cfRule>
  </conditionalFormatting>
  <conditionalFormatting sqref="D40:D54">
    <cfRule type="cellIs" dxfId="3406" priority="101" operator="equal">
      <formula>"varies"</formula>
    </cfRule>
  </conditionalFormatting>
  <conditionalFormatting sqref="N40:N54">
    <cfRule type="cellIs" dxfId="3405" priority="100" operator="equal">
      <formula>"varies"</formula>
    </cfRule>
  </conditionalFormatting>
  <conditionalFormatting sqref="N13:N27">
    <cfRule type="cellIs" dxfId="3404" priority="99" operator="equal">
      <formula>"varies"</formula>
    </cfRule>
  </conditionalFormatting>
  <conditionalFormatting sqref="D40:D54">
    <cfRule type="cellIs" dxfId="3403" priority="98" operator="equal">
      <formula>"varies"</formula>
    </cfRule>
  </conditionalFormatting>
  <conditionalFormatting sqref="N40:N54">
    <cfRule type="cellIs" dxfId="3402" priority="97" operator="equal">
      <formula>"varies"</formula>
    </cfRule>
  </conditionalFormatting>
  <conditionalFormatting sqref="C13:C27">
    <cfRule type="cellIs" dxfId="3401" priority="96" operator="equal">
      <formula>"varies"</formula>
    </cfRule>
  </conditionalFormatting>
  <conditionalFormatting sqref="C40:C54">
    <cfRule type="cellIs" dxfId="3400" priority="95" operator="equal">
      <formula>"varies"</formula>
    </cfRule>
  </conditionalFormatting>
  <conditionalFormatting sqref="M13:M27">
    <cfRule type="cellIs" dxfId="3399" priority="94" operator="equal">
      <formula>"varies"</formula>
    </cfRule>
  </conditionalFormatting>
  <conditionalFormatting sqref="M40:M54">
    <cfRule type="cellIs" dxfId="3398" priority="93" operator="equal">
      <formula>"varies"</formula>
    </cfRule>
  </conditionalFormatting>
  <conditionalFormatting sqref="H14">
    <cfRule type="cellIs" dxfId="3397" priority="92" operator="equal">
      <formula>"varies"</formula>
    </cfRule>
  </conditionalFormatting>
  <conditionalFormatting sqref="H15">
    <cfRule type="cellIs" dxfId="3396" priority="91" operator="equal">
      <formula>"varies"</formula>
    </cfRule>
  </conditionalFormatting>
  <conditionalFormatting sqref="H16:H26">
    <cfRule type="cellIs" dxfId="3395" priority="90" operator="equal">
      <formula>"varies"</formula>
    </cfRule>
  </conditionalFormatting>
  <conditionalFormatting sqref="H41">
    <cfRule type="cellIs" dxfId="3394" priority="89" operator="equal">
      <formula>"varies"</formula>
    </cfRule>
  </conditionalFormatting>
  <conditionalFormatting sqref="H42">
    <cfRule type="cellIs" dxfId="3393" priority="88" operator="equal">
      <formula>"varies"</formula>
    </cfRule>
  </conditionalFormatting>
  <conditionalFormatting sqref="H43:H53">
    <cfRule type="cellIs" dxfId="3392" priority="87" operator="equal">
      <formula>"varies"</formula>
    </cfRule>
  </conditionalFormatting>
  <conditionalFormatting sqref="R14">
    <cfRule type="cellIs" dxfId="3391" priority="86" operator="equal">
      <formula>"varies"</formula>
    </cfRule>
  </conditionalFormatting>
  <conditionalFormatting sqref="R15">
    <cfRule type="cellIs" dxfId="3390" priority="85" operator="equal">
      <formula>"varies"</formula>
    </cfRule>
  </conditionalFormatting>
  <conditionalFormatting sqref="R16:R26">
    <cfRule type="cellIs" dxfId="3389" priority="84" operator="equal">
      <formula>"varies"</formula>
    </cfRule>
  </conditionalFormatting>
  <conditionalFormatting sqref="R41">
    <cfRule type="cellIs" dxfId="3388" priority="83" operator="equal">
      <formula>"varies"</formula>
    </cfRule>
  </conditionalFormatting>
  <conditionalFormatting sqref="R42">
    <cfRule type="cellIs" dxfId="3387" priority="82" operator="equal">
      <formula>"varies"</formula>
    </cfRule>
  </conditionalFormatting>
  <conditionalFormatting sqref="R43:R53">
    <cfRule type="cellIs" dxfId="3386" priority="81" operator="equal">
      <formula>"varies"</formula>
    </cfRule>
  </conditionalFormatting>
  <conditionalFormatting sqref="C40">
    <cfRule type="cellIs" dxfId="3385" priority="80" operator="equal">
      <formula>"varies"</formula>
    </cfRule>
  </conditionalFormatting>
  <conditionalFormatting sqref="D13:D27">
    <cfRule type="cellIs" dxfId="3384" priority="79" operator="equal">
      <formula>"varies"</formula>
    </cfRule>
  </conditionalFormatting>
  <conditionalFormatting sqref="N13:N27">
    <cfRule type="cellIs" dxfId="3383" priority="78" operator="equal">
      <formula>"varies"</formula>
    </cfRule>
  </conditionalFormatting>
  <conditionalFormatting sqref="N40:N54">
    <cfRule type="cellIs" dxfId="3382" priority="77" operator="equal">
      <formula>"varies"</formula>
    </cfRule>
  </conditionalFormatting>
  <conditionalFormatting sqref="N40:N54">
    <cfRule type="cellIs" dxfId="3381" priority="76" operator="equal">
      <formula>"varies"</formula>
    </cfRule>
  </conditionalFormatting>
  <conditionalFormatting sqref="D40:D54">
    <cfRule type="cellIs" dxfId="3380" priority="75" operator="equal">
      <formula>"varies"</formula>
    </cfRule>
  </conditionalFormatting>
  <conditionalFormatting sqref="D40:D54">
    <cfRule type="cellIs" dxfId="3379" priority="74" operator="equal">
      <formula>"varies"</formula>
    </cfRule>
  </conditionalFormatting>
  <conditionalFormatting sqref="N40:N54">
    <cfRule type="cellIs" dxfId="3378" priority="73" operator="equal">
      <formula>"varies"</formula>
    </cfRule>
  </conditionalFormatting>
  <conditionalFormatting sqref="N13:N27">
    <cfRule type="cellIs" dxfId="3377" priority="72" operator="equal">
      <formula>"varies"</formula>
    </cfRule>
  </conditionalFormatting>
  <conditionalFormatting sqref="D40:D54">
    <cfRule type="cellIs" dxfId="3376" priority="71" operator="equal">
      <formula>"varies"</formula>
    </cfRule>
  </conditionalFormatting>
  <conditionalFormatting sqref="N40:N54">
    <cfRule type="cellIs" dxfId="3375" priority="70" operator="equal">
      <formula>"varies"</formula>
    </cfRule>
  </conditionalFormatting>
  <conditionalFormatting sqref="C13:C27">
    <cfRule type="cellIs" dxfId="3374" priority="69" operator="equal">
      <formula>"varies"</formula>
    </cfRule>
  </conditionalFormatting>
  <conditionalFormatting sqref="C40:C54">
    <cfRule type="cellIs" dxfId="3373" priority="68" operator="equal">
      <formula>"varies"</formula>
    </cfRule>
  </conditionalFormatting>
  <conditionalFormatting sqref="M13:M27">
    <cfRule type="cellIs" dxfId="3372" priority="67" operator="equal">
      <formula>"varies"</formula>
    </cfRule>
  </conditionalFormatting>
  <conditionalFormatting sqref="M40:M54">
    <cfRule type="cellIs" dxfId="3371" priority="66" operator="equal">
      <formula>"varies"</formula>
    </cfRule>
  </conditionalFormatting>
  <conditionalFormatting sqref="H14">
    <cfRule type="cellIs" dxfId="3370" priority="65" operator="equal">
      <formula>"varies"</formula>
    </cfRule>
  </conditionalFormatting>
  <conditionalFormatting sqref="H15">
    <cfRule type="cellIs" dxfId="3369" priority="64" operator="equal">
      <formula>"varies"</formula>
    </cfRule>
  </conditionalFormatting>
  <conditionalFormatting sqref="H16:H26">
    <cfRule type="cellIs" dxfId="3368" priority="63" operator="equal">
      <formula>"varies"</formula>
    </cfRule>
  </conditionalFormatting>
  <conditionalFormatting sqref="H41">
    <cfRule type="cellIs" dxfId="3367" priority="62" operator="equal">
      <formula>"varies"</formula>
    </cfRule>
  </conditionalFormatting>
  <conditionalFormatting sqref="H42">
    <cfRule type="cellIs" dxfId="3366" priority="61" operator="equal">
      <formula>"varies"</formula>
    </cfRule>
  </conditionalFormatting>
  <conditionalFormatting sqref="H43:H53">
    <cfRule type="cellIs" dxfId="3365" priority="60" operator="equal">
      <formula>"varies"</formula>
    </cfRule>
  </conditionalFormatting>
  <conditionalFormatting sqref="R14">
    <cfRule type="cellIs" dxfId="3364" priority="59" operator="equal">
      <formula>"varies"</formula>
    </cfRule>
  </conditionalFormatting>
  <conditionalFormatting sqref="R15">
    <cfRule type="cellIs" dxfId="3363" priority="58" operator="equal">
      <formula>"varies"</formula>
    </cfRule>
  </conditionalFormatting>
  <conditionalFormatting sqref="R16:R26">
    <cfRule type="cellIs" dxfId="3362" priority="57" operator="equal">
      <formula>"varies"</formula>
    </cfRule>
  </conditionalFormatting>
  <conditionalFormatting sqref="R41">
    <cfRule type="cellIs" dxfId="3361" priority="56" operator="equal">
      <formula>"varies"</formula>
    </cfRule>
  </conditionalFormatting>
  <conditionalFormatting sqref="R42">
    <cfRule type="cellIs" dxfId="3360" priority="55" operator="equal">
      <formula>"varies"</formula>
    </cfRule>
  </conditionalFormatting>
  <conditionalFormatting sqref="R43:R53">
    <cfRule type="cellIs" dxfId="3359" priority="54" operator="equal">
      <formula>"varies"</formula>
    </cfRule>
  </conditionalFormatting>
  <conditionalFormatting sqref="M13">
    <cfRule type="cellIs" dxfId="3358" priority="53" operator="equal">
      <formula>"varies"</formula>
    </cfRule>
  </conditionalFormatting>
  <conditionalFormatting sqref="D13:D27">
    <cfRule type="cellIs" dxfId="3357" priority="52" operator="equal">
      <formula>"varies"</formula>
    </cfRule>
  </conditionalFormatting>
  <conditionalFormatting sqref="N13:N27">
    <cfRule type="cellIs" dxfId="3356" priority="51" operator="equal">
      <formula>"varies"</formula>
    </cfRule>
  </conditionalFormatting>
  <conditionalFormatting sqref="N40:N54">
    <cfRule type="cellIs" dxfId="3355" priority="50" operator="equal">
      <formula>"varies"</formula>
    </cfRule>
  </conditionalFormatting>
  <conditionalFormatting sqref="N40:N54">
    <cfRule type="cellIs" dxfId="3354" priority="49" operator="equal">
      <formula>"varies"</formula>
    </cfRule>
  </conditionalFormatting>
  <conditionalFormatting sqref="D40:D54">
    <cfRule type="cellIs" dxfId="3353" priority="48" operator="equal">
      <formula>"varies"</formula>
    </cfRule>
  </conditionalFormatting>
  <conditionalFormatting sqref="D40:D54">
    <cfRule type="cellIs" dxfId="3352" priority="47" operator="equal">
      <formula>"varies"</formula>
    </cfRule>
  </conditionalFormatting>
  <conditionalFormatting sqref="N40:N54">
    <cfRule type="cellIs" dxfId="3351" priority="46" operator="equal">
      <formula>"varies"</formula>
    </cfRule>
  </conditionalFormatting>
  <conditionalFormatting sqref="N13:N27">
    <cfRule type="cellIs" dxfId="3350" priority="45" operator="equal">
      <formula>"varies"</formula>
    </cfRule>
  </conditionalFormatting>
  <conditionalFormatting sqref="D40:D54">
    <cfRule type="cellIs" dxfId="3349" priority="44" operator="equal">
      <formula>"varies"</formula>
    </cfRule>
  </conditionalFormatting>
  <conditionalFormatting sqref="N40:N54">
    <cfRule type="cellIs" dxfId="3348" priority="43" operator="equal">
      <formula>"varies"</formula>
    </cfRule>
  </conditionalFormatting>
  <conditionalFormatting sqref="C13:C27">
    <cfRule type="cellIs" dxfId="3347" priority="42" operator="equal">
      <formula>"varies"</formula>
    </cfRule>
  </conditionalFormatting>
  <conditionalFormatting sqref="C40:C54">
    <cfRule type="cellIs" dxfId="3346" priority="41" operator="equal">
      <formula>"varies"</formula>
    </cfRule>
  </conditionalFormatting>
  <conditionalFormatting sqref="M13:M27">
    <cfRule type="cellIs" dxfId="3345" priority="40" operator="equal">
      <formula>"varies"</formula>
    </cfRule>
  </conditionalFormatting>
  <conditionalFormatting sqref="M40:M54">
    <cfRule type="cellIs" dxfId="3344" priority="39" operator="equal">
      <formula>"varies"</formula>
    </cfRule>
  </conditionalFormatting>
  <conditionalFormatting sqref="H14">
    <cfRule type="cellIs" dxfId="3343" priority="38" operator="equal">
      <formula>"varies"</formula>
    </cfRule>
  </conditionalFormatting>
  <conditionalFormatting sqref="H15">
    <cfRule type="cellIs" dxfId="3342" priority="37" operator="equal">
      <formula>"varies"</formula>
    </cfRule>
  </conditionalFormatting>
  <conditionalFormatting sqref="H16:H26">
    <cfRule type="cellIs" dxfId="3341" priority="36" operator="equal">
      <formula>"varies"</formula>
    </cfRule>
  </conditionalFormatting>
  <conditionalFormatting sqref="H41">
    <cfRule type="cellIs" dxfId="3340" priority="35" operator="equal">
      <formula>"varies"</formula>
    </cfRule>
  </conditionalFormatting>
  <conditionalFormatting sqref="H42">
    <cfRule type="cellIs" dxfId="3339" priority="34" operator="equal">
      <formula>"varies"</formula>
    </cfRule>
  </conditionalFormatting>
  <conditionalFormatting sqref="H43:H53">
    <cfRule type="cellIs" dxfId="3338" priority="33" operator="equal">
      <formula>"varies"</formula>
    </cfRule>
  </conditionalFormatting>
  <conditionalFormatting sqref="R14">
    <cfRule type="cellIs" dxfId="3337" priority="32" operator="equal">
      <formula>"varies"</formula>
    </cfRule>
  </conditionalFormatting>
  <conditionalFormatting sqref="R15">
    <cfRule type="cellIs" dxfId="3336" priority="31" operator="equal">
      <formula>"varies"</formula>
    </cfRule>
  </conditionalFormatting>
  <conditionalFormatting sqref="R16:R26">
    <cfRule type="cellIs" dxfId="3335" priority="30" operator="equal">
      <formula>"varies"</formula>
    </cfRule>
  </conditionalFormatting>
  <conditionalFormatting sqref="R41">
    <cfRule type="cellIs" dxfId="3334" priority="29" operator="equal">
      <formula>"varies"</formula>
    </cfRule>
  </conditionalFormatting>
  <conditionalFormatting sqref="R42">
    <cfRule type="cellIs" dxfId="3333" priority="28" operator="equal">
      <formula>"varies"</formula>
    </cfRule>
  </conditionalFormatting>
  <conditionalFormatting sqref="R43:R53">
    <cfRule type="cellIs" dxfId="3332" priority="27" operator="equal">
      <formula>"varies"</formula>
    </cfRule>
  </conditionalFormatting>
  <conditionalFormatting sqref="D13:D27">
    <cfRule type="cellIs" dxfId="3331" priority="26" operator="equal">
      <formula>"varies"</formula>
    </cfRule>
  </conditionalFormatting>
  <conditionalFormatting sqref="N13:N27">
    <cfRule type="cellIs" dxfId="3330" priority="25" operator="equal">
      <formula>"varies"</formula>
    </cfRule>
  </conditionalFormatting>
  <conditionalFormatting sqref="N40:N54">
    <cfRule type="cellIs" dxfId="3329" priority="24" operator="equal">
      <formula>"varies"</formula>
    </cfRule>
  </conditionalFormatting>
  <conditionalFormatting sqref="N40:N54">
    <cfRule type="cellIs" dxfId="3328" priority="23" operator="equal">
      <formula>"varies"</formula>
    </cfRule>
  </conditionalFormatting>
  <conditionalFormatting sqref="D40:D54">
    <cfRule type="cellIs" dxfId="3327" priority="22" operator="equal">
      <formula>"varies"</formula>
    </cfRule>
  </conditionalFormatting>
  <conditionalFormatting sqref="D40:D54">
    <cfRule type="cellIs" dxfId="3326" priority="21" operator="equal">
      <formula>"varies"</formula>
    </cfRule>
  </conditionalFormatting>
  <conditionalFormatting sqref="N40:N54">
    <cfRule type="cellIs" dxfId="3325" priority="20" operator="equal">
      <formula>"varies"</formula>
    </cfRule>
  </conditionalFormatting>
  <conditionalFormatting sqref="N13:N27">
    <cfRule type="cellIs" dxfId="3324" priority="19" operator="equal">
      <formula>"varies"</formula>
    </cfRule>
  </conditionalFormatting>
  <conditionalFormatting sqref="D40:D54">
    <cfRule type="cellIs" dxfId="3323" priority="18" operator="equal">
      <formula>"varies"</formula>
    </cfRule>
  </conditionalFormatting>
  <conditionalFormatting sqref="N40:N54">
    <cfRule type="cellIs" dxfId="3322" priority="17" operator="equal">
      <formula>"varies"</formula>
    </cfRule>
  </conditionalFormatting>
  <conditionalFormatting sqref="C13:C27">
    <cfRule type="cellIs" dxfId="3321" priority="16" operator="equal">
      <formula>"varies"</formula>
    </cfRule>
  </conditionalFormatting>
  <conditionalFormatting sqref="C40:C54">
    <cfRule type="cellIs" dxfId="3320" priority="15" operator="equal">
      <formula>"varies"</formula>
    </cfRule>
  </conditionalFormatting>
  <conditionalFormatting sqref="M13:M27">
    <cfRule type="cellIs" dxfId="3319" priority="14" operator="equal">
      <formula>"varies"</formula>
    </cfRule>
  </conditionalFormatting>
  <conditionalFormatting sqref="M40:M54">
    <cfRule type="cellIs" dxfId="3318" priority="13" operator="equal">
      <formula>"varies"</formula>
    </cfRule>
  </conditionalFormatting>
  <conditionalFormatting sqref="H14">
    <cfRule type="cellIs" dxfId="3317" priority="12" operator="equal">
      <formula>"varies"</formula>
    </cfRule>
  </conditionalFormatting>
  <conditionalFormatting sqref="H15">
    <cfRule type="cellIs" dxfId="3316" priority="11" operator="equal">
      <formula>"varies"</formula>
    </cfRule>
  </conditionalFormatting>
  <conditionalFormatting sqref="H16:H26">
    <cfRule type="cellIs" dxfId="3315" priority="10" operator="equal">
      <formula>"varies"</formula>
    </cfRule>
  </conditionalFormatting>
  <conditionalFormatting sqref="H41">
    <cfRule type="cellIs" dxfId="3314" priority="9" operator="equal">
      <formula>"varies"</formula>
    </cfRule>
  </conditionalFormatting>
  <conditionalFormatting sqref="H42">
    <cfRule type="cellIs" dxfId="3313" priority="8" operator="equal">
      <formula>"varies"</formula>
    </cfRule>
  </conditionalFormatting>
  <conditionalFormatting sqref="H43:H53">
    <cfRule type="cellIs" dxfId="3312" priority="7" operator="equal">
      <formula>"varies"</formula>
    </cfRule>
  </conditionalFormatting>
  <conditionalFormatting sqref="R14">
    <cfRule type="cellIs" dxfId="3311" priority="6" operator="equal">
      <formula>"varies"</formula>
    </cfRule>
  </conditionalFormatting>
  <conditionalFormatting sqref="R15">
    <cfRule type="cellIs" dxfId="3310" priority="5" operator="equal">
      <formula>"varies"</formula>
    </cfRule>
  </conditionalFormatting>
  <conditionalFormatting sqref="R16:R26">
    <cfRule type="cellIs" dxfId="3309" priority="4" operator="equal">
      <formula>"varies"</formula>
    </cfRule>
  </conditionalFormatting>
  <conditionalFormatting sqref="R41">
    <cfRule type="cellIs" dxfId="3308" priority="3" operator="equal">
      <formula>"varies"</formula>
    </cfRule>
  </conditionalFormatting>
  <conditionalFormatting sqref="R42">
    <cfRule type="cellIs" dxfId="3307" priority="2" operator="equal">
      <formula>"varies"</formula>
    </cfRule>
  </conditionalFormatting>
  <conditionalFormatting sqref="R43:R53">
    <cfRule type="cellIs" dxfId="3306" priority="1" operator="equal">
      <formula>"varies"</formula>
    </cfRule>
  </conditionalFormatting>
  <printOptions horizontalCentered="1"/>
  <pageMargins left="0" right="0" top="0.25" bottom="0.5" header="0.3" footer="0.3"/>
  <pageSetup scale="74" orientation="portrait" r:id="rId1"/>
  <headerFooter>
    <oddFooter>&amp;L&amp;9U.S. Copyright Office&amp;R&amp;9Form SA3E Long Form (Rev. 05-17)</oddFooter>
  </headerFooter>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171</vt:i4>
      </vt:variant>
      <vt:variant>
        <vt:lpstr>Named Ranges</vt:lpstr>
      </vt:variant>
      <vt:variant>
        <vt:i4>172</vt:i4>
      </vt:variant>
    </vt:vector>
  </HeadingPairs>
  <TitlesOfParts>
    <vt:vector size="343" baseType="lpstr">
      <vt:lpstr>EXCEL INSTRUCTIONS</vt:lpstr>
      <vt:lpstr>General Data Input tab</vt:lpstr>
      <vt:lpstr>Gross Receipts tab</vt:lpstr>
      <vt:lpstr>Signals</vt:lpstr>
      <vt:lpstr>Notes</vt:lpstr>
      <vt:lpstr>Pg 1 - Space A-C</vt:lpstr>
      <vt:lpstr>Pg 1b - Space D</vt:lpstr>
      <vt:lpstr>Pg 2 - Space E-F</vt:lpstr>
      <vt:lpstr>Pg 3 - Space G (AA)</vt:lpstr>
      <vt:lpstr>Pg 3 - Space G (AB)</vt:lpstr>
      <vt:lpstr>Pg 3 - Space G (AC)</vt:lpstr>
      <vt:lpstr>Pg 3 - Space G (AD)</vt:lpstr>
      <vt:lpstr>Pg 3 - Space G (AE)</vt:lpstr>
      <vt:lpstr>Pg 3 - Space G (AF)</vt:lpstr>
      <vt:lpstr>Pg 3 - Space G (AG)</vt:lpstr>
      <vt:lpstr>Pg 3 - Space G (AH)</vt:lpstr>
      <vt:lpstr>Pg 3 - Space G (AI)</vt:lpstr>
      <vt:lpstr>Pg 3 - Space G (AJ)</vt:lpstr>
      <vt:lpstr>Pg 3 - Space G (AK)</vt:lpstr>
      <vt:lpstr>Pg 3 - Space G (AL)</vt:lpstr>
      <vt:lpstr>Pg 3 - Space G (AM)</vt:lpstr>
      <vt:lpstr>Pg 3 - Space G (AN)</vt:lpstr>
      <vt:lpstr>Pg 3 - Space G (AO)</vt:lpstr>
      <vt:lpstr>Pg 3 - Space G (AP)</vt:lpstr>
      <vt:lpstr>Pg 3 - Space G (AQ)</vt:lpstr>
      <vt:lpstr>Pg 3 - Space G (AR)</vt:lpstr>
      <vt:lpstr>Pg 3 - Space G (AS)</vt:lpstr>
      <vt:lpstr>Pg 3 - Space G (AT)</vt:lpstr>
      <vt:lpstr>Pg 3 - Space G (AU)</vt:lpstr>
      <vt:lpstr>Pg 3 - Space G (AV)</vt:lpstr>
      <vt:lpstr>Pg 3 - Space G (AW)</vt:lpstr>
      <vt:lpstr>Pg 4 - Space H</vt:lpstr>
      <vt:lpstr>Pg 5 - Space I</vt:lpstr>
      <vt:lpstr>Pg 6 - Space J</vt:lpstr>
      <vt:lpstr>Pg 7 - Space K-L</vt:lpstr>
      <vt:lpstr>pg 8 Space M-O</vt:lpstr>
      <vt:lpstr>Pg 9 - Space P-Q</vt:lpstr>
      <vt:lpstr>Pg 10 - DSE Instructions</vt:lpstr>
      <vt:lpstr>Pg 11 - Instructions</vt:lpstr>
      <vt:lpstr>Pg 11 - Part 1-2</vt:lpstr>
      <vt:lpstr>Pg 12 Part 3-5</vt:lpstr>
      <vt:lpstr>Pg 13 - Part 6</vt:lpstr>
      <vt:lpstr>Pg 13 - Part 6 (Continued)</vt:lpstr>
      <vt:lpstr>Pg 14 - Part 7</vt:lpstr>
      <vt:lpstr>Pg 15 - Part 7</vt:lpstr>
      <vt:lpstr>Pg 16 - Part 7- 8</vt:lpstr>
      <vt:lpstr>Pg 17 - Part  8-9</vt:lpstr>
      <vt:lpstr>Pg 18 - Instructions</vt:lpstr>
      <vt:lpstr>Pg 19 - Part 9 (1)</vt:lpstr>
      <vt:lpstr>Pg 19 - Part 9 (2)</vt:lpstr>
      <vt:lpstr>Pg 19 - Part 9 (3)</vt:lpstr>
      <vt:lpstr>Pg 19 - Part 9 (4)</vt:lpstr>
      <vt:lpstr>Pg 19 - Part 9 (5)</vt:lpstr>
      <vt:lpstr>Pg 19 - Part 9 (6)</vt:lpstr>
      <vt:lpstr>Pg 19 - Part 9 (7)</vt:lpstr>
      <vt:lpstr>Pg 19 - Part 9 (8)</vt:lpstr>
      <vt:lpstr>Pg 19 - Part 9 (9)</vt:lpstr>
      <vt:lpstr>Pg 19 - Part 9 (10)</vt:lpstr>
      <vt:lpstr>Pg 19 - Part 9 (11)</vt:lpstr>
      <vt:lpstr>Pg 19 - Part 9 (12)</vt:lpstr>
      <vt:lpstr>Pg 19 - Part 9 (13)</vt:lpstr>
      <vt:lpstr>Pg 19 - Part 9 (14)</vt:lpstr>
      <vt:lpstr>Pg 19 - Part 9 (15)</vt:lpstr>
      <vt:lpstr>Pg 19 - Part 9 (16)</vt:lpstr>
      <vt:lpstr>Pg 19 - Part 9 (17)</vt:lpstr>
      <vt:lpstr>Pg 19 - Part 9 (18)</vt:lpstr>
      <vt:lpstr>Pg 19 - Part 9 (19)</vt:lpstr>
      <vt:lpstr>Pg 19 - Part 9 (20)</vt:lpstr>
      <vt:lpstr>Pg 19 - Part 9 (21)</vt:lpstr>
      <vt:lpstr>Pg 19 - Part 9 (22)</vt:lpstr>
      <vt:lpstr>Pg 19 - Part 9 (23)</vt:lpstr>
      <vt:lpstr>Pg 19 - Part 9 (24)</vt:lpstr>
      <vt:lpstr>Pg 19 - Part 9 (25)</vt:lpstr>
      <vt:lpstr>Pg 19 - Part 9 (26)</vt:lpstr>
      <vt:lpstr>Pg 19 - Part 9 (27)</vt:lpstr>
      <vt:lpstr>Pg 19 - Part 9 (28)</vt:lpstr>
      <vt:lpstr>Pg 19 - Part 9 (29)</vt:lpstr>
      <vt:lpstr>Pg 19 - Part 9 (30)</vt:lpstr>
      <vt:lpstr>Pg 19 - Part 9 (31)</vt:lpstr>
      <vt:lpstr>Pg 19 - Part 9 (32)</vt:lpstr>
      <vt:lpstr>Pg 19 - Part 9 (33)</vt:lpstr>
      <vt:lpstr>Pg 19 - Part 9 (34)</vt:lpstr>
      <vt:lpstr>Pg 19 - Part 9 (35)</vt:lpstr>
      <vt:lpstr>Pg 19 - Part 9 (36)</vt:lpstr>
      <vt:lpstr>Pg 19 - Part 9 (37)</vt:lpstr>
      <vt:lpstr>Pg 19 - Part 9 (38)</vt:lpstr>
      <vt:lpstr>Pg 19 - Part 9 (39)</vt:lpstr>
      <vt:lpstr>Pg 19 - Part 9 (40)</vt:lpstr>
      <vt:lpstr>Pg 19 - 3.75 Fee Part 9 (1)</vt:lpstr>
      <vt:lpstr>Pg 19 - 3.75 Fee Part 9 (2)</vt:lpstr>
      <vt:lpstr>Pg 19 - 3.75 Fee Part 9 (3)</vt:lpstr>
      <vt:lpstr>Pg 19 - 3.75 Fee Part 9 (4)</vt:lpstr>
      <vt:lpstr>Pg 19 - 3.75 Fee Part 9 (5)</vt:lpstr>
      <vt:lpstr>Pg 19 - 3.75 Fee Part 9 (6)</vt:lpstr>
      <vt:lpstr>Pg 19 - 3.75 Fee Part 9 (7)</vt:lpstr>
      <vt:lpstr>Pg 19 - 3.75 Fee Part 9 (8)</vt:lpstr>
      <vt:lpstr>Pg 19 - 3.75 Fee Part 9 (9)</vt:lpstr>
      <vt:lpstr>Pg 19 - 3.75 Fee Part 9 (10)</vt:lpstr>
      <vt:lpstr>Pg 19 - 3.75 Fee Part 9 (11)</vt:lpstr>
      <vt:lpstr>Pg 19 - 3.75 Fee Part 9 (12)</vt:lpstr>
      <vt:lpstr>Pg 19 - 3.75 Fee Part 9 (13)</vt:lpstr>
      <vt:lpstr>Pg 19 - 3.75 Fee Part 9 (14)</vt:lpstr>
      <vt:lpstr>Pg 19 - 3.75 Fee Part 9 (15)</vt:lpstr>
      <vt:lpstr>Pg 19 - 3.75 Fee Part 9 (16)</vt:lpstr>
      <vt:lpstr>Pg 19 - 3.75 Fee Part 9 (17)</vt:lpstr>
      <vt:lpstr>Pg 19 - 3.75 Fee Part 9 (18)</vt:lpstr>
      <vt:lpstr>Pg 19 - 3.75 Fee Part 9 (19)</vt:lpstr>
      <vt:lpstr>Pg 19 - 3.75 Fee Part 9 (20)</vt:lpstr>
      <vt:lpstr>Pg 19 - 3.75 Fee Part 9 (21)</vt:lpstr>
      <vt:lpstr>Pg 19 - 3.75 Fee Part 9 (22)</vt:lpstr>
      <vt:lpstr>Pg 19 - 3.75 Fee Part 9 (23)</vt:lpstr>
      <vt:lpstr>Pg 19 - 3.75 Fee Part 9 (24)</vt:lpstr>
      <vt:lpstr>Pg 19 - 3.75 Fee Part 9 (25)</vt:lpstr>
      <vt:lpstr>Pg 19 - 3.75 Fee Part 9 (26)</vt:lpstr>
      <vt:lpstr>Pg 19 - 3.75 Fee Part 9 (27)</vt:lpstr>
      <vt:lpstr>Pg 19 - 3.75 Fee Part 9 (28)</vt:lpstr>
      <vt:lpstr>Pg 19 - 3.75 Fee Part 9 (29)</vt:lpstr>
      <vt:lpstr>Pg 19 - 3.75 Fee Part 9 (30)</vt:lpstr>
      <vt:lpstr>Pg 19 - 3.75 Fee Part 9 (31)</vt:lpstr>
      <vt:lpstr>Pg 19 - 3.75 Fee Part 9 (32)</vt:lpstr>
      <vt:lpstr>Pg 19 - 3.75 Fee Part 9 (33)</vt:lpstr>
      <vt:lpstr>Pg 19 - 3.75 Fee Part 9 (34)</vt:lpstr>
      <vt:lpstr>Pg 19 - 3.75 Fee Part 9 (35)</vt:lpstr>
      <vt:lpstr>Pg 19 - 3.75 Fee Part 9 (36)</vt:lpstr>
      <vt:lpstr>Pg 19 - 3.75 Fee Part 9 (37)</vt:lpstr>
      <vt:lpstr>Pg 19 - 3.75 Fee Part 9 (38)</vt:lpstr>
      <vt:lpstr>Pg 19 - 3.75 Fee Part 9 (39)</vt:lpstr>
      <vt:lpstr>Pg 19 - 3.75 Fee Part 9 (40)</vt:lpstr>
      <vt:lpstr>Pg 20 Part 9 (1)</vt:lpstr>
      <vt:lpstr>Pg 20 Part 9 (2)</vt:lpstr>
      <vt:lpstr>Pg 20 Part 9 (3)</vt:lpstr>
      <vt:lpstr>Pg 20 Part 9 (4)</vt:lpstr>
      <vt:lpstr>Pg 20 Part 9 (5)</vt:lpstr>
      <vt:lpstr>Pg 20 Part 9 (6)</vt:lpstr>
      <vt:lpstr>Pg 20 Part 9 (7)</vt:lpstr>
      <vt:lpstr>Pg 20 Part 9 (8)</vt:lpstr>
      <vt:lpstr>Pg 20 Part 9 (9)</vt:lpstr>
      <vt:lpstr>Pg 20 Part 9 (10)</vt:lpstr>
      <vt:lpstr>Pg 20 Part 9 (11)</vt:lpstr>
      <vt:lpstr>Pg 20 Part 9 (12)</vt:lpstr>
      <vt:lpstr>Pg 20 Part 9 (13)</vt:lpstr>
      <vt:lpstr>Pg 20 Part 9 (14)</vt:lpstr>
      <vt:lpstr>Pg 20 Part 9 (15)</vt:lpstr>
      <vt:lpstr>Pg 20 Part 9 (16)</vt:lpstr>
      <vt:lpstr>Pg 20 Part 9 (17)</vt:lpstr>
      <vt:lpstr>Pg 20 Part 9 (18)</vt:lpstr>
      <vt:lpstr>Pg 20 Part 9 (19)</vt:lpstr>
      <vt:lpstr>Pg 20 Part 9 (20)</vt:lpstr>
      <vt:lpstr>Pg 20 Part 9 (21)</vt:lpstr>
      <vt:lpstr>Pg 20 Part 9 (22)</vt:lpstr>
      <vt:lpstr>Pg 20 Part 9 (23)</vt:lpstr>
      <vt:lpstr>Pg 20 Part 9 (24)</vt:lpstr>
      <vt:lpstr>Pg 20 Part 9 (25)</vt:lpstr>
      <vt:lpstr>Pg 20 Part 9 (26)</vt:lpstr>
      <vt:lpstr>Pg 20 Part 9 (27)</vt:lpstr>
      <vt:lpstr>Pg 20 Part 9 (28)</vt:lpstr>
      <vt:lpstr>Pg 20 Part 9 (29)</vt:lpstr>
      <vt:lpstr>Pg 20 Part 9 (30)</vt:lpstr>
      <vt:lpstr>Pg 20 Part 9 (31)</vt:lpstr>
      <vt:lpstr>Pg 20 Part 9 (32)</vt:lpstr>
      <vt:lpstr>Pg 20 Part 9 (33)</vt:lpstr>
      <vt:lpstr>Pg 20 Part 9 (34)</vt:lpstr>
      <vt:lpstr>Pg 20 Part 9 (35)</vt:lpstr>
      <vt:lpstr>Pg 20 Part 9 (36)</vt:lpstr>
      <vt:lpstr>Pg 20 Part 9 (37)</vt:lpstr>
      <vt:lpstr>Pg 20 Part 9 (38)</vt:lpstr>
      <vt:lpstr>Pg 20 Part 9 (39)</vt:lpstr>
      <vt:lpstr>Pg 20 Part 9 (40)</vt:lpstr>
      <vt:lpstr>data tab</vt:lpstr>
      <vt:lpstr>For Copyright Use Only</vt:lpstr>
      <vt:lpstr>Sheet1</vt:lpstr>
      <vt:lpstr>Basis</vt:lpstr>
      <vt:lpstr>DSE</vt:lpstr>
      <vt:lpstr>GRPS</vt:lpstr>
      <vt:lpstr>'General Data Input tab'!Print_Area</vt:lpstr>
      <vt:lpstr>'Gross Receipts tab'!Print_Area</vt:lpstr>
      <vt:lpstr>Notes!Print_Area</vt:lpstr>
      <vt:lpstr>'Pg 1 - Space A-C'!Print_Area</vt:lpstr>
      <vt:lpstr>'Pg 10 - DSE Instructions'!Print_Area</vt:lpstr>
      <vt:lpstr>'Pg 11 - Instructions'!Print_Area</vt:lpstr>
      <vt:lpstr>'Pg 11 - Part 1-2'!Print_Area</vt:lpstr>
      <vt:lpstr>'Pg 12 Part 3-5'!Print_Area</vt:lpstr>
      <vt:lpstr>'Pg 13 - Part 6'!Print_Area</vt:lpstr>
      <vt:lpstr>'Pg 13 - Part 6 (Continued)'!Print_Area</vt:lpstr>
      <vt:lpstr>'Pg 14 - Part 7'!Print_Area</vt:lpstr>
      <vt:lpstr>'Pg 15 - Part 7'!Print_Area</vt:lpstr>
      <vt:lpstr>'Pg 16 - Part 7- 8'!Print_Area</vt:lpstr>
      <vt:lpstr>'Pg 17 - Part  8-9'!Print_Area</vt:lpstr>
      <vt:lpstr>'Pg 18 - Instructions'!Print_Area</vt:lpstr>
      <vt:lpstr>'Pg 19 - 3.75 Fee Part 9 (1)'!Print_Area</vt:lpstr>
      <vt:lpstr>'Pg 19 - 3.75 Fee Part 9 (10)'!Print_Area</vt:lpstr>
      <vt:lpstr>'Pg 19 - 3.75 Fee Part 9 (11)'!Print_Area</vt:lpstr>
      <vt:lpstr>'Pg 19 - 3.75 Fee Part 9 (12)'!Print_Area</vt:lpstr>
      <vt:lpstr>'Pg 19 - 3.75 Fee Part 9 (13)'!Print_Area</vt:lpstr>
      <vt:lpstr>'Pg 19 - 3.75 Fee Part 9 (14)'!Print_Area</vt:lpstr>
      <vt:lpstr>'Pg 19 - 3.75 Fee Part 9 (15)'!Print_Area</vt:lpstr>
      <vt:lpstr>'Pg 19 - 3.75 Fee Part 9 (16)'!Print_Area</vt:lpstr>
      <vt:lpstr>'Pg 19 - 3.75 Fee Part 9 (17)'!Print_Area</vt:lpstr>
      <vt:lpstr>'Pg 19 - 3.75 Fee Part 9 (18)'!Print_Area</vt:lpstr>
      <vt:lpstr>'Pg 19 - 3.75 Fee Part 9 (19)'!Print_Area</vt:lpstr>
      <vt:lpstr>'Pg 19 - 3.75 Fee Part 9 (2)'!Print_Area</vt:lpstr>
      <vt:lpstr>'Pg 19 - 3.75 Fee Part 9 (20)'!Print_Area</vt:lpstr>
      <vt:lpstr>'Pg 19 - 3.75 Fee Part 9 (21)'!Print_Area</vt:lpstr>
      <vt:lpstr>'Pg 19 - 3.75 Fee Part 9 (22)'!Print_Area</vt:lpstr>
      <vt:lpstr>'Pg 19 - 3.75 Fee Part 9 (23)'!Print_Area</vt:lpstr>
      <vt:lpstr>'Pg 19 - 3.75 Fee Part 9 (24)'!Print_Area</vt:lpstr>
      <vt:lpstr>'Pg 19 - 3.75 Fee Part 9 (25)'!Print_Area</vt:lpstr>
      <vt:lpstr>'Pg 19 - 3.75 Fee Part 9 (26)'!Print_Area</vt:lpstr>
      <vt:lpstr>'Pg 19 - 3.75 Fee Part 9 (27)'!Print_Area</vt:lpstr>
      <vt:lpstr>'Pg 19 - 3.75 Fee Part 9 (28)'!Print_Area</vt:lpstr>
      <vt:lpstr>'Pg 19 - 3.75 Fee Part 9 (29)'!Print_Area</vt:lpstr>
      <vt:lpstr>'Pg 19 - 3.75 Fee Part 9 (3)'!Print_Area</vt:lpstr>
      <vt:lpstr>'Pg 19 - 3.75 Fee Part 9 (30)'!Print_Area</vt:lpstr>
      <vt:lpstr>'Pg 19 - 3.75 Fee Part 9 (31)'!Print_Area</vt:lpstr>
      <vt:lpstr>'Pg 19 - 3.75 Fee Part 9 (32)'!Print_Area</vt:lpstr>
      <vt:lpstr>'Pg 19 - 3.75 Fee Part 9 (33)'!Print_Area</vt:lpstr>
      <vt:lpstr>'Pg 19 - 3.75 Fee Part 9 (34)'!Print_Area</vt:lpstr>
      <vt:lpstr>'Pg 19 - 3.75 Fee Part 9 (35)'!Print_Area</vt:lpstr>
      <vt:lpstr>'Pg 19 - 3.75 Fee Part 9 (36)'!Print_Area</vt:lpstr>
      <vt:lpstr>'Pg 19 - 3.75 Fee Part 9 (37)'!Print_Area</vt:lpstr>
      <vt:lpstr>'Pg 19 - 3.75 Fee Part 9 (38)'!Print_Area</vt:lpstr>
      <vt:lpstr>'Pg 19 - 3.75 Fee Part 9 (39)'!Print_Area</vt:lpstr>
      <vt:lpstr>'Pg 19 - 3.75 Fee Part 9 (4)'!Print_Area</vt:lpstr>
      <vt:lpstr>'Pg 19 - 3.75 Fee Part 9 (40)'!Print_Area</vt:lpstr>
      <vt:lpstr>'Pg 19 - 3.75 Fee Part 9 (5)'!Print_Area</vt:lpstr>
      <vt:lpstr>'Pg 19 - 3.75 Fee Part 9 (6)'!Print_Area</vt:lpstr>
      <vt:lpstr>'Pg 19 - 3.75 Fee Part 9 (7)'!Print_Area</vt:lpstr>
      <vt:lpstr>'Pg 19 - 3.75 Fee Part 9 (8)'!Print_Area</vt:lpstr>
      <vt:lpstr>'Pg 19 - 3.75 Fee Part 9 (9)'!Print_Area</vt:lpstr>
      <vt:lpstr>'Pg 19 - Part 9 (1)'!Print_Area</vt:lpstr>
      <vt:lpstr>'Pg 19 - Part 9 (10)'!Print_Area</vt:lpstr>
      <vt:lpstr>'Pg 19 - Part 9 (11)'!Print_Area</vt:lpstr>
      <vt:lpstr>'Pg 19 - Part 9 (12)'!Print_Area</vt:lpstr>
      <vt:lpstr>'Pg 19 - Part 9 (13)'!Print_Area</vt:lpstr>
      <vt:lpstr>'Pg 19 - Part 9 (14)'!Print_Area</vt:lpstr>
      <vt:lpstr>'Pg 19 - Part 9 (15)'!Print_Area</vt:lpstr>
      <vt:lpstr>'Pg 19 - Part 9 (16)'!Print_Area</vt:lpstr>
      <vt:lpstr>'Pg 19 - Part 9 (17)'!Print_Area</vt:lpstr>
      <vt:lpstr>'Pg 19 - Part 9 (18)'!Print_Area</vt:lpstr>
      <vt:lpstr>'Pg 19 - Part 9 (19)'!Print_Area</vt:lpstr>
      <vt:lpstr>'Pg 19 - Part 9 (2)'!Print_Area</vt:lpstr>
      <vt:lpstr>'Pg 19 - Part 9 (20)'!Print_Area</vt:lpstr>
      <vt:lpstr>'Pg 19 - Part 9 (21)'!Print_Area</vt:lpstr>
      <vt:lpstr>'Pg 19 - Part 9 (22)'!Print_Area</vt:lpstr>
      <vt:lpstr>'Pg 19 - Part 9 (23)'!Print_Area</vt:lpstr>
      <vt:lpstr>'Pg 19 - Part 9 (24)'!Print_Area</vt:lpstr>
      <vt:lpstr>'Pg 19 - Part 9 (25)'!Print_Area</vt:lpstr>
      <vt:lpstr>'Pg 19 - Part 9 (26)'!Print_Area</vt:lpstr>
      <vt:lpstr>'Pg 19 - Part 9 (27)'!Print_Area</vt:lpstr>
      <vt:lpstr>'Pg 19 - Part 9 (28)'!Print_Area</vt:lpstr>
      <vt:lpstr>'Pg 19 - Part 9 (29)'!Print_Area</vt:lpstr>
      <vt:lpstr>'Pg 19 - Part 9 (3)'!Print_Area</vt:lpstr>
      <vt:lpstr>'Pg 19 - Part 9 (30)'!Print_Area</vt:lpstr>
      <vt:lpstr>'Pg 19 - Part 9 (31)'!Print_Area</vt:lpstr>
      <vt:lpstr>'Pg 19 - Part 9 (32)'!Print_Area</vt:lpstr>
      <vt:lpstr>'Pg 19 - Part 9 (33)'!Print_Area</vt:lpstr>
      <vt:lpstr>'Pg 19 - Part 9 (34)'!Print_Area</vt:lpstr>
      <vt:lpstr>'Pg 19 - Part 9 (35)'!Print_Area</vt:lpstr>
      <vt:lpstr>'Pg 19 - Part 9 (36)'!Print_Area</vt:lpstr>
      <vt:lpstr>'Pg 19 - Part 9 (37)'!Print_Area</vt:lpstr>
      <vt:lpstr>'Pg 19 - Part 9 (38)'!Print_Area</vt:lpstr>
      <vt:lpstr>'Pg 19 - Part 9 (39)'!Print_Area</vt:lpstr>
      <vt:lpstr>'Pg 19 - Part 9 (4)'!Print_Area</vt:lpstr>
      <vt:lpstr>'Pg 19 - Part 9 (40)'!Print_Area</vt:lpstr>
      <vt:lpstr>'Pg 19 - Part 9 (5)'!Print_Area</vt:lpstr>
      <vt:lpstr>'Pg 19 - Part 9 (6)'!Print_Area</vt:lpstr>
      <vt:lpstr>'Pg 19 - Part 9 (7)'!Print_Area</vt:lpstr>
      <vt:lpstr>'Pg 19 - Part 9 (8)'!Print_Area</vt:lpstr>
      <vt:lpstr>'Pg 19 - Part 9 (9)'!Print_Area</vt:lpstr>
      <vt:lpstr>'Pg 1b - Space D'!Print_Area</vt:lpstr>
      <vt:lpstr>'Pg 2 - Space E-F'!Print_Area</vt:lpstr>
      <vt:lpstr>'Pg 20 Part 9 (1)'!Print_Area</vt:lpstr>
      <vt:lpstr>'Pg 20 Part 9 (10)'!Print_Area</vt:lpstr>
      <vt:lpstr>'Pg 20 Part 9 (11)'!Print_Area</vt:lpstr>
      <vt:lpstr>'Pg 20 Part 9 (12)'!Print_Area</vt:lpstr>
      <vt:lpstr>'Pg 20 Part 9 (13)'!Print_Area</vt:lpstr>
      <vt:lpstr>'Pg 20 Part 9 (14)'!Print_Area</vt:lpstr>
      <vt:lpstr>'Pg 20 Part 9 (15)'!Print_Area</vt:lpstr>
      <vt:lpstr>'Pg 20 Part 9 (16)'!Print_Area</vt:lpstr>
      <vt:lpstr>'Pg 20 Part 9 (17)'!Print_Area</vt:lpstr>
      <vt:lpstr>'Pg 20 Part 9 (18)'!Print_Area</vt:lpstr>
      <vt:lpstr>'Pg 20 Part 9 (19)'!Print_Area</vt:lpstr>
      <vt:lpstr>'Pg 20 Part 9 (2)'!Print_Area</vt:lpstr>
      <vt:lpstr>'Pg 20 Part 9 (20)'!Print_Area</vt:lpstr>
      <vt:lpstr>'Pg 20 Part 9 (21)'!Print_Area</vt:lpstr>
      <vt:lpstr>'Pg 20 Part 9 (22)'!Print_Area</vt:lpstr>
      <vt:lpstr>'Pg 20 Part 9 (23)'!Print_Area</vt:lpstr>
      <vt:lpstr>'Pg 20 Part 9 (24)'!Print_Area</vt:lpstr>
      <vt:lpstr>'Pg 20 Part 9 (25)'!Print_Area</vt:lpstr>
      <vt:lpstr>'Pg 20 Part 9 (26)'!Print_Area</vt:lpstr>
      <vt:lpstr>'Pg 20 Part 9 (27)'!Print_Area</vt:lpstr>
      <vt:lpstr>'Pg 20 Part 9 (28)'!Print_Area</vt:lpstr>
      <vt:lpstr>'Pg 20 Part 9 (29)'!Print_Area</vt:lpstr>
      <vt:lpstr>'Pg 20 Part 9 (3)'!Print_Area</vt:lpstr>
      <vt:lpstr>'Pg 20 Part 9 (30)'!Print_Area</vt:lpstr>
      <vt:lpstr>'Pg 20 Part 9 (31)'!Print_Area</vt:lpstr>
      <vt:lpstr>'Pg 20 Part 9 (32)'!Print_Area</vt:lpstr>
      <vt:lpstr>'Pg 20 Part 9 (33)'!Print_Area</vt:lpstr>
      <vt:lpstr>'Pg 20 Part 9 (34)'!Print_Area</vt:lpstr>
      <vt:lpstr>'Pg 20 Part 9 (35)'!Print_Area</vt:lpstr>
      <vt:lpstr>'Pg 20 Part 9 (36)'!Print_Area</vt:lpstr>
      <vt:lpstr>'Pg 20 Part 9 (37)'!Print_Area</vt:lpstr>
      <vt:lpstr>'Pg 20 Part 9 (38)'!Print_Area</vt:lpstr>
      <vt:lpstr>'Pg 20 Part 9 (39)'!Print_Area</vt:lpstr>
      <vt:lpstr>'Pg 20 Part 9 (4)'!Print_Area</vt:lpstr>
      <vt:lpstr>'Pg 20 Part 9 (40)'!Print_Area</vt:lpstr>
      <vt:lpstr>'Pg 20 Part 9 (5)'!Print_Area</vt:lpstr>
      <vt:lpstr>'Pg 20 Part 9 (6)'!Print_Area</vt:lpstr>
      <vt:lpstr>'Pg 20 Part 9 (7)'!Print_Area</vt:lpstr>
      <vt:lpstr>'Pg 20 Part 9 (8)'!Print_Area</vt:lpstr>
      <vt:lpstr>'Pg 20 Part 9 (9)'!Print_Area</vt:lpstr>
      <vt:lpstr>'Pg 3 - Space G (AA)'!Print_Area</vt:lpstr>
      <vt:lpstr>'Pg 3 - Space G (AB)'!Print_Area</vt:lpstr>
      <vt:lpstr>'Pg 3 - Space G (AC)'!Print_Area</vt:lpstr>
      <vt:lpstr>'Pg 3 - Space G (AD)'!Print_Area</vt:lpstr>
      <vt:lpstr>'Pg 3 - Space G (AE)'!Print_Area</vt:lpstr>
      <vt:lpstr>'Pg 3 - Space G (AF)'!Print_Area</vt:lpstr>
      <vt:lpstr>'Pg 3 - Space G (AG)'!Print_Area</vt:lpstr>
      <vt:lpstr>'Pg 3 - Space G (AH)'!Print_Area</vt:lpstr>
      <vt:lpstr>'Pg 3 - Space G (AI)'!Print_Area</vt:lpstr>
      <vt:lpstr>'Pg 3 - Space G (AJ)'!Print_Area</vt:lpstr>
      <vt:lpstr>'Pg 3 - Space G (AK)'!Print_Area</vt:lpstr>
      <vt:lpstr>'Pg 3 - Space G (AL)'!Print_Area</vt:lpstr>
      <vt:lpstr>'Pg 3 - Space G (AM)'!Print_Area</vt:lpstr>
      <vt:lpstr>'Pg 3 - Space G (AN)'!Print_Area</vt:lpstr>
      <vt:lpstr>'Pg 3 - Space G (AO)'!Print_Area</vt:lpstr>
      <vt:lpstr>'Pg 3 - Space G (AP)'!Print_Area</vt:lpstr>
      <vt:lpstr>'Pg 3 - Space G (AQ)'!Print_Area</vt:lpstr>
      <vt:lpstr>'Pg 3 - Space G (AR)'!Print_Area</vt:lpstr>
      <vt:lpstr>'Pg 3 - Space G (AS)'!Print_Area</vt:lpstr>
      <vt:lpstr>'Pg 3 - Space G (AT)'!Print_Area</vt:lpstr>
      <vt:lpstr>'Pg 3 - Space G (AU)'!Print_Area</vt:lpstr>
      <vt:lpstr>'Pg 3 - Space G (AV)'!Print_Area</vt:lpstr>
      <vt:lpstr>'Pg 3 - Space G (AW)'!Print_Area</vt:lpstr>
      <vt:lpstr>'Pg 4 - Space H'!Print_Area</vt:lpstr>
      <vt:lpstr>'Pg 5 - Space I'!Print_Area</vt:lpstr>
      <vt:lpstr>'Pg 6 - Space J'!Print_Area</vt:lpstr>
      <vt:lpstr>'Pg 7 - Space K-L'!Print_Area</vt:lpstr>
      <vt:lpstr>'pg 8 Space M-O'!Print_Area</vt:lpstr>
      <vt:lpstr>'Pg 9 - Space P-Q'!Print_Area</vt:lpstr>
      <vt:lpstr>Signals!Print_Titles</vt:lpstr>
      <vt:lpstr>Signals</vt:lpstr>
      <vt:lpstr>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Jody Harry</dc:creator>
  <cp:lastModifiedBy>Corey Davis</cp:lastModifiedBy>
  <cp:lastPrinted>2017-07-12T18:20:03Z</cp:lastPrinted>
  <dcterms:created xsi:type="dcterms:W3CDTF">2017-02-09T23:02:43Z</dcterms:created>
  <dcterms:modified xsi:type="dcterms:W3CDTF">2023-05-24T19:41:44Z</dcterms:modified>
</cp:coreProperties>
</file>